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ENIKI\28-11-2025\"/>
    </mc:Choice>
  </mc:AlternateContent>
  <xr:revisionPtr revIDLastSave="0" documentId="13_ncr:1_{2D59A563-71AB-4C50-83E4-AF5D29810211}" xr6:coauthVersionLast="47" xr6:coauthVersionMax="47" xr10:uidLastSave="{00000000-0000-0000-0000-000000000000}"/>
  <bookViews>
    <workbookView xWindow="28680" yWindow="-120" windowWidth="29040" windowHeight="17640" tabRatio="934" xr2:uid="{00000000-000D-0000-FFFF-FFFF00000000}"/>
  </bookViews>
  <sheets>
    <sheet name="kazalo" sheetId="20" r:id="rId1"/>
    <sheet name="podatki produkcije" sheetId="13" r:id="rId2"/>
    <sheet name="ateljeji in prod. prostori" sheetId="9" r:id="rId3"/>
    <sheet name="tehnično osebje" sheetId="8" r:id="rId4"/>
    <sheet name="snemalna tehnika" sheetId="5" r:id="rId5"/>
    <sheet name="svetlobna tehnika" sheetId="1" r:id="rId6"/>
    <sheet name="scenska tehnika" sheetId="6" r:id="rId7"/>
    <sheet name="tonska tehnika" sheetId="7" r:id="rId8"/>
    <sheet name="garderoba" sheetId="17" r:id="rId9"/>
    <sheet name="rekviziti" sheetId="14" r:id="rId10"/>
    <sheet name="video postprodukcija" sheetId="18" r:id="rId11"/>
    <sheet name="avdio postprodukcija" sheetId="19" r:id="rId12"/>
    <sheet name="projekcijska dvorana" sheetId="21" r:id="rId13"/>
    <sheet name="rekapitulacija vrednosti" sheetId="15" r:id="rId14"/>
  </sheets>
  <externalReferences>
    <externalReference r:id="rId15"/>
  </externalReferences>
  <definedNames>
    <definedName name="_xlnm.Print_Area" localSheetId="2">'ateljeji in prod. prostori'!$A$1:$L$94</definedName>
    <definedName name="_xlnm.Print_Area" localSheetId="11">'avdio postprodukcija'!$B$1:$L$27</definedName>
    <definedName name="_xlnm.Print_Area" localSheetId="8">garderoba!$A$1:$L$33</definedName>
    <definedName name="_xlnm.Print_Area" localSheetId="0">kazalo!$A$1:$M$32</definedName>
    <definedName name="_xlnm.Print_Area" localSheetId="1">'podatki produkcije'!$A$1:$H$19</definedName>
    <definedName name="_xlnm.Print_Area" localSheetId="12">'projekcijska dvorana'!$A$1:$K$14</definedName>
    <definedName name="_xlnm.Print_Area" localSheetId="13">'rekapitulacija vrednosti'!$A$1:$E$23</definedName>
    <definedName name="_xlnm.Print_Area" localSheetId="9">rekviziti!$A$1:$L$30</definedName>
    <definedName name="_xlnm.Print_Area" localSheetId="6">'scenska tehnika'!$A$1:$L$83</definedName>
    <definedName name="_xlnm.Print_Area" localSheetId="4">'snemalna tehnika'!$A$1:$L$227</definedName>
    <definedName name="_xlnm.Print_Area" localSheetId="5">'svetlobna tehnika'!$A$1:$L$310</definedName>
    <definedName name="_xlnm.Print_Area" localSheetId="3">'tehnično osebje'!$A$1:$K$13</definedName>
    <definedName name="_xlnm.Print_Area" localSheetId="7">'tonska tehnika'!$B$1:$M$64</definedName>
    <definedName name="_xlnm.Print_Area" localSheetId="10">'video postprodukcija'!$A$1:$K$85</definedName>
  </definedNames>
  <calcPr calcId="191029"/>
</workbook>
</file>

<file path=xl/calcChain.xml><?xml version="1.0" encoding="utf-8"?>
<calcChain xmlns="http://schemas.openxmlformats.org/spreadsheetml/2006/main">
  <c r="J307" i="1" l="1"/>
  <c r="J193" i="1"/>
  <c r="K193" i="1" s="1"/>
  <c r="L193" i="1" s="1"/>
  <c r="J194" i="1"/>
  <c r="K194" i="1" s="1"/>
  <c r="L194" i="1" s="1"/>
  <c r="J195" i="1"/>
  <c r="K195" i="1" s="1"/>
  <c r="L195" i="1" s="1"/>
  <c r="J196" i="1"/>
  <c r="K196" i="1" s="1"/>
  <c r="L196" i="1" s="1"/>
  <c r="J197" i="1"/>
  <c r="K197" i="1" s="1"/>
  <c r="L197" i="1" s="1"/>
  <c r="J77" i="1"/>
  <c r="K77" i="1" s="1"/>
  <c r="L77" i="1" s="1"/>
  <c r="J75" i="1"/>
  <c r="K75" i="1" s="1"/>
  <c r="L75" i="1" s="1"/>
  <c r="J72" i="6"/>
  <c r="J73" i="6"/>
  <c r="J9" i="5"/>
  <c r="K9" i="5" s="1"/>
  <c r="L9" i="5" s="1"/>
  <c r="J224" i="5"/>
  <c r="K224" i="5" s="1"/>
  <c r="L224" i="5" s="1"/>
  <c r="J223" i="5"/>
  <c r="K223" i="5" s="1"/>
  <c r="L223" i="5" s="1"/>
  <c r="J222" i="5"/>
  <c r="K222" i="5" s="1"/>
  <c r="L222" i="5" s="1"/>
  <c r="J221" i="5"/>
  <c r="K221" i="5" s="1"/>
  <c r="L221" i="5" s="1"/>
  <c r="J220" i="5"/>
  <c r="K220" i="5" s="1"/>
  <c r="L220" i="5" s="1"/>
  <c r="J219" i="5"/>
  <c r="K219" i="5" s="1"/>
  <c r="L219" i="5" s="1"/>
  <c r="J218" i="5"/>
  <c r="K218" i="5" s="1"/>
  <c r="L218" i="5" s="1"/>
  <c r="J217" i="5"/>
  <c r="K217" i="5" s="1"/>
  <c r="L217" i="5" s="1"/>
  <c r="J216" i="5"/>
  <c r="K216" i="5" s="1"/>
  <c r="L216" i="5" s="1"/>
  <c r="J215" i="5"/>
  <c r="K215" i="5" s="1"/>
  <c r="L215" i="5" s="1"/>
  <c r="J214" i="5"/>
  <c r="K214" i="5" s="1"/>
  <c r="L214" i="5" s="1"/>
  <c r="K213" i="5"/>
  <c r="L213" i="5" s="1"/>
  <c r="J213" i="5"/>
  <c r="J212" i="5"/>
  <c r="K212" i="5" s="1"/>
  <c r="L212" i="5" s="1"/>
  <c r="K211" i="5"/>
  <c r="L211" i="5" s="1"/>
  <c r="J211" i="5"/>
  <c r="J210" i="5"/>
  <c r="K210" i="5" s="1"/>
  <c r="L210" i="5" s="1"/>
  <c r="J209" i="5"/>
  <c r="K209" i="5" s="1"/>
  <c r="L209" i="5" s="1"/>
  <c r="J206" i="5"/>
  <c r="K206" i="5" s="1"/>
  <c r="L206" i="5" s="1"/>
  <c r="J205" i="5"/>
  <c r="K205" i="5" s="1"/>
  <c r="L205" i="5" s="1"/>
  <c r="J204" i="5"/>
  <c r="K204" i="5" s="1"/>
  <c r="L204" i="5" s="1"/>
  <c r="J203" i="5"/>
  <c r="K203" i="5" s="1"/>
  <c r="L203" i="5" s="1"/>
  <c r="J202" i="5"/>
  <c r="K202" i="5" s="1"/>
  <c r="L202" i="5" s="1"/>
  <c r="J201" i="5"/>
  <c r="K201" i="5" s="1"/>
  <c r="L201" i="5" s="1"/>
  <c r="J200" i="5"/>
  <c r="K200" i="5" s="1"/>
  <c r="L200" i="5" s="1"/>
  <c r="J199" i="5"/>
  <c r="K199" i="5" s="1"/>
  <c r="L199" i="5" s="1"/>
  <c r="J198" i="5"/>
  <c r="K198" i="5" s="1"/>
  <c r="L198" i="5" s="1"/>
  <c r="J197" i="5"/>
  <c r="K197" i="5" s="1"/>
  <c r="L197" i="5" s="1"/>
  <c r="J194" i="5"/>
  <c r="K194" i="5" s="1"/>
  <c r="L194" i="5" s="1"/>
  <c r="J193" i="5"/>
  <c r="K193" i="5" s="1"/>
  <c r="L193" i="5" s="1"/>
  <c r="J192" i="5"/>
  <c r="K192" i="5" s="1"/>
  <c r="L192" i="5" s="1"/>
  <c r="K191" i="5"/>
  <c r="L191" i="5" s="1"/>
  <c r="J191" i="5"/>
  <c r="J190" i="5"/>
  <c r="K190" i="5" s="1"/>
  <c r="L190" i="5" s="1"/>
  <c r="J187" i="5"/>
  <c r="K187" i="5" s="1"/>
  <c r="L187" i="5" s="1"/>
  <c r="J186" i="5"/>
  <c r="K186" i="5" s="1"/>
  <c r="L186" i="5" s="1"/>
  <c r="J185" i="5"/>
  <c r="K185" i="5" s="1"/>
  <c r="L185" i="5" s="1"/>
  <c r="J184" i="5"/>
  <c r="K184" i="5" s="1"/>
  <c r="L184" i="5" s="1"/>
  <c r="J183" i="5"/>
  <c r="K183" i="5" s="1"/>
  <c r="L183" i="5" s="1"/>
  <c r="K182" i="5"/>
  <c r="L182" i="5" s="1"/>
  <c r="J182" i="5"/>
  <c r="K181" i="5"/>
  <c r="L181" i="5" s="1"/>
  <c r="J181" i="5"/>
  <c r="J180" i="5"/>
  <c r="K180" i="5" s="1"/>
  <c r="L180" i="5" s="1"/>
  <c r="J179" i="5"/>
  <c r="K179" i="5" s="1"/>
  <c r="L179" i="5" s="1"/>
  <c r="J178" i="5"/>
  <c r="K178" i="5" s="1"/>
  <c r="L178" i="5" s="1"/>
  <c r="J177" i="5"/>
  <c r="K177" i="5" s="1"/>
  <c r="L177" i="5" s="1"/>
  <c r="J176" i="5"/>
  <c r="K176" i="5" s="1"/>
  <c r="L176" i="5" s="1"/>
  <c r="J175" i="5"/>
  <c r="K175" i="5" s="1"/>
  <c r="L175" i="5" s="1"/>
  <c r="L174" i="5"/>
  <c r="K174" i="5"/>
  <c r="J174" i="5"/>
  <c r="K173" i="5"/>
  <c r="L173" i="5" s="1"/>
  <c r="J173" i="5"/>
  <c r="J172" i="5"/>
  <c r="K172" i="5" s="1"/>
  <c r="L172" i="5" s="1"/>
  <c r="J171" i="5"/>
  <c r="K171" i="5" s="1"/>
  <c r="L171" i="5" s="1"/>
  <c r="J170" i="5"/>
  <c r="K170" i="5" s="1"/>
  <c r="L170" i="5" s="1"/>
  <c r="J169" i="5"/>
  <c r="K169" i="5" s="1"/>
  <c r="L169" i="5" s="1"/>
  <c r="J168" i="5"/>
  <c r="K168" i="5" s="1"/>
  <c r="L168" i="5" s="1"/>
  <c r="J167" i="5"/>
  <c r="K167" i="5" s="1"/>
  <c r="L167" i="5" s="1"/>
  <c r="J166" i="5"/>
  <c r="K166" i="5" s="1"/>
  <c r="L166" i="5" s="1"/>
  <c r="K165" i="5"/>
  <c r="L165" i="5" s="1"/>
  <c r="J165" i="5"/>
  <c r="J164" i="5"/>
  <c r="K164" i="5" s="1"/>
  <c r="L164" i="5" s="1"/>
  <c r="J163" i="5"/>
  <c r="K163" i="5" s="1"/>
  <c r="L163" i="5" s="1"/>
  <c r="L160" i="5"/>
  <c r="K160" i="5"/>
  <c r="J160" i="5"/>
  <c r="J159" i="5"/>
  <c r="K159" i="5" s="1"/>
  <c r="L159" i="5" s="1"/>
  <c r="J158" i="5"/>
  <c r="K158" i="5" s="1"/>
  <c r="L158" i="5" s="1"/>
  <c r="J155" i="5"/>
  <c r="K155" i="5" s="1"/>
  <c r="L155" i="5" s="1"/>
  <c r="J154" i="5"/>
  <c r="K154" i="5" s="1"/>
  <c r="L154" i="5" s="1"/>
  <c r="J153" i="5"/>
  <c r="K153" i="5" s="1"/>
  <c r="L153" i="5" s="1"/>
  <c r="J152" i="5"/>
  <c r="K152" i="5" s="1"/>
  <c r="L152" i="5" s="1"/>
  <c r="J151" i="5"/>
  <c r="K151" i="5" s="1"/>
  <c r="L151" i="5" s="1"/>
  <c r="J150" i="5"/>
  <c r="K150" i="5" s="1"/>
  <c r="L150" i="5" s="1"/>
  <c r="K149" i="5"/>
  <c r="L149" i="5" s="1"/>
  <c r="J149" i="5"/>
  <c r="J148" i="5"/>
  <c r="K148" i="5" s="1"/>
  <c r="L148" i="5" s="1"/>
  <c r="J147" i="5"/>
  <c r="K147" i="5" s="1"/>
  <c r="L147" i="5" s="1"/>
  <c r="J146" i="5"/>
  <c r="K146" i="5" s="1"/>
  <c r="L146" i="5" s="1"/>
  <c r="J145" i="5"/>
  <c r="K145" i="5" s="1"/>
  <c r="L145" i="5" s="1"/>
  <c r="J144" i="5"/>
  <c r="K144" i="5" s="1"/>
  <c r="L144" i="5" s="1"/>
  <c r="J143" i="5"/>
  <c r="K143" i="5" s="1"/>
  <c r="L143" i="5" s="1"/>
  <c r="J142" i="5"/>
  <c r="K142" i="5" s="1"/>
  <c r="L142" i="5" s="1"/>
  <c r="J141" i="5"/>
  <c r="K141" i="5" s="1"/>
  <c r="L141" i="5" s="1"/>
  <c r="J140" i="5"/>
  <c r="K140" i="5" s="1"/>
  <c r="L140" i="5" s="1"/>
  <c r="J139" i="5"/>
  <c r="K139" i="5" s="1"/>
  <c r="L139" i="5" s="1"/>
  <c r="J138" i="5"/>
  <c r="K138" i="5" s="1"/>
  <c r="L138" i="5" s="1"/>
  <c r="J137" i="5"/>
  <c r="K137" i="5" s="1"/>
  <c r="L137" i="5" s="1"/>
  <c r="J136" i="5"/>
  <c r="K136" i="5" s="1"/>
  <c r="L136" i="5" s="1"/>
  <c r="J135" i="5"/>
  <c r="K135" i="5" s="1"/>
  <c r="L135" i="5" s="1"/>
  <c r="K134" i="5"/>
  <c r="L134" i="5" s="1"/>
  <c r="J134" i="5"/>
  <c r="J133" i="5"/>
  <c r="K133" i="5" s="1"/>
  <c r="L133" i="5" s="1"/>
  <c r="J132" i="5"/>
  <c r="K132" i="5" s="1"/>
  <c r="L132" i="5" s="1"/>
  <c r="J131" i="5"/>
  <c r="K131" i="5" s="1"/>
  <c r="L131" i="5" s="1"/>
  <c r="J130" i="5"/>
  <c r="K130" i="5" s="1"/>
  <c r="L130" i="5" s="1"/>
  <c r="J129" i="5"/>
  <c r="K129" i="5" s="1"/>
  <c r="L129" i="5" s="1"/>
  <c r="J128" i="5"/>
  <c r="K128" i="5" s="1"/>
  <c r="L128" i="5" s="1"/>
  <c r="J127" i="5"/>
  <c r="K127" i="5" s="1"/>
  <c r="L127" i="5" s="1"/>
  <c r="J126" i="5"/>
  <c r="K126" i="5" s="1"/>
  <c r="L126" i="5" s="1"/>
  <c r="K125" i="5"/>
  <c r="L125" i="5" s="1"/>
  <c r="J125" i="5"/>
  <c r="J124" i="5"/>
  <c r="K124" i="5" s="1"/>
  <c r="L124" i="5" s="1"/>
  <c r="J123" i="5"/>
  <c r="K123" i="5" s="1"/>
  <c r="L123" i="5" s="1"/>
  <c r="J122" i="5"/>
  <c r="K122" i="5" s="1"/>
  <c r="L122" i="5" s="1"/>
  <c r="J119" i="5"/>
  <c r="K119" i="5" s="1"/>
  <c r="L119" i="5" s="1"/>
  <c r="J118" i="5"/>
  <c r="K118" i="5" s="1"/>
  <c r="L118" i="5" s="1"/>
  <c r="J117" i="5"/>
  <c r="K117" i="5" s="1"/>
  <c r="L117" i="5" s="1"/>
  <c r="J116" i="5"/>
  <c r="K116" i="5" s="1"/>
  <c r="L116" i="5" s="1"/>
  <c r="J115" i="5"/>
  <c r="K115" i="5" s="1"/>
  <c r="L115" i="5" s="1"/>
  <c r="J114" i="5"/>
  <c r="K114" i="5" s="1"/>
  <c r="L114" i="5" s="1"/>
  <c r="J113" i="5"/>
  <c r="K113" i="5" s="1"/>
  <c r="L113" i="5" s="1"/>
  <c r="K112" i="5"/>
  <c r="L112" i="5" s="1"/>
  <c r="J112" i="5"/>
  <c r="J111" i="5"/>
  <c r="K111" i="5" s="1"/>
  <c r="L111" i="5" s="1"/>
  <c r="J110" i="5"/>
  <c r="K110" i="5" s="1"/>
  <c r="L110" i="5" s="1"/>
  <c r="J109" i="5"/>
  <c r="K109" i="5" s="1"/>
  <c r="L109" i="5" s="1"/>
  <c r="J108" i="5"/>
  <c r="K108" i="5" s="1"/>
  <c r="L108" i="5" s="1"/>
  <c r="J107" i="5"/>
  <c r="K107" i="5" s="1"/>
  <c r="L107" i="5" s="1"/>
  <c r="J106" i="5"/>
  <c r="K106" i="5" s="1"/>
  <c r="L106" i="5" s="1"/>
  <c r="J105" i="5"/>
  <c r="K105" i="5" s="1"/>
  <c r="L105" i="5" s="1"/>
  <c r="L104" i="5"/>
  <c r="K104" i="5"/>
  <c r="J104" i="5"/>
  <c r="K103" i="5"/>
  <c r="L103" i="5" s="1"/>
  <c r="J103" i="5"/>
  <c r="J102" i="5"/>
  <c r="K102" i="5" s="1"/>
  <c r="L102" i="5" s="1"/>
  <c r="J101" i="5"/>
  <c r="K101" i="5" s="1"/>
  <c r="L101" i="5" s="1"/>
  <c r="J100" i="5"/>
  <c r="K100" i="5" s="1"/>
  <c r="L100" i="5" s="1"/>
  <c r="J99" i="5"/>
  <c r="K99" i="5" s="1"/>
  <c r="L99" i="5" s="1"/>
  <c r="J98" i="5"/>
  <c r="K98" i="5" s="1"/>
  <c r="L98" i="5" s="1"/>
  <c r="J95" i="5"/>
  <c r="K95" i="5" s="1"/>
  <c r="L95" i="5" s="1"/>
  <c r="J94" i="5"/>
  <c r="K94" i="5" s="1"/>
  <c r="L94" i="5" s="1"/>
  <c r="J93" i="5"/>
  <c r="K93" i="5" s="1"/>
  <c r="L93" i="5" s="1"/>
  <c r="J92" i="5"/>
  <c r="K92" i="5" s="1"/>
  <c r="L92" i="5" s="1"/>
  <c r="J91" i="5"/>
  <c r="K91" i="5" s="1"/>
  <c r="L91" i="5" s="1"/>
  <c r="K88" i="5"/>
  <c r="L88" i="5" s="1"/>
  <c r="J88" i="5"/>
  <c r="J85" i="5"/>
  <c r="K85" i="5" s="1"/>
  <c r="L85" i="5" s="1"/>
  <c r="J84" i="5"/>
  <c r="K84" i="5" s="1"/>
  <c r="L84" i="5" s="1"/>
  <c r="J83" i="5"/>
  <c r="K83" i="5" s="1"/>
  <c r="L83" i="5" s="1"/>
  <c r="J79" i="5"/>
  <c r="K79" i="5" s="1"/>
  <c r="L79" i="5" s="1"/>
  <c r="J78" i="5"/>
  <c r="K78" i="5" s="1"/>
  <c r="L78" i="5" s="1"/>
  <c r="J77" i="5"/>
  <c r="K77" i="5" s="1"/>
  <c r="L77" i="5" s="1"/>
  <c r="J76" i="5"/>
  <c r="K76" i="5" s="1"/>
  <c r="L76" i="5" s="1"/>
  <c r="J75" i="5"/>
  <c r="K75" i="5" s="1"/>
  <c r="L75" i="5" s="1"/>
  <c r="K72" i="5"/>
  <c r="L72" i="5" s="1"/>
  <c r="J72" i="5"/>
  <c r="J71" i="5"/>
  <c r="K71" i="5" s="1"/>
  <c r="L71" i="5" s="1"/>
  <c r="J70" i="5"/>
  <c r="K70" i="5" s="1"/>
  <c r="L70" i="5" s="1"/>
  <c r="J69" i="5"/>
  <c r="K69" i="5" s="1"/>
  <c r="L69" i="5" s="1"/>
  <c r="J66" i="5"/>
  <c r="K66" i="5" s="1"/>
  <c r="L66" i="5" s="1"/>
  <c r="J65" i="5"/>
  <c r="K65" i="5" s="1"/>
  <c r="L65" i="5" s="1"/>
  <c r="J64" i="5"/>
  <c r="K64" i="5" s="1"/>
  <c r="L64" i="5" s="1"/>
  <c r="K63" i="5"/>
  <c r="L63" i="5" s="1"/>
  <c r="J63" i="5"/>
  <c r="J62" i="5"/>
  <c r="K62" i="5" s="1"/>
  <c r="L62" i="5" s="1"/>
  <c r="J61" i="5"/>
  <c r="K61" i="5" s="1"/>
  <c r="L61" i="5" s="1"/>
  <c r="J60" i="5"/>
  <c r="K60" i="5" s="1"/>
  <c r="L60" i="5" s="1"/>
  <c r="J57" i="5"/>
  <c r="K57" i="5" s="1"/>
  <c r="L57" i="5" s="1"/>
  <c r="J56" i="5"/>
  <c r="K56" i="5" s="1"/>
  <c r="L56" i="5" s="1"/>
  <c r="J55" i="5"/>
  <c r="K55" i="5" s="1"/>
  <c r="L55" i="5" s="1"/>
  <c r="J54" i="5"/>
  <c r="K54" i="5" s="1"/>
  <c r="L54" i="5" s="1"/>
  <c r="K53" i="5"/>
  <c r="L53" i="5" s="1"/>
  <c r="J53" i="5"/>
  <c r="J52" i="5"/>
  <c r="K52" i="5" s="1"/>
  <c r="L52" i="5" s="1"/>
  <c r="J51" i="5"/>
  <c r="K51" i="5" s="1"/>
  <c r="L51" i="5" s="1"/>
  <c r="J50" i="5"/>
  <c r="K50" i="5" s="1"/>
  <c r="L50" i="5" s="1"/>
  <c r="J49" i="5"/>
  <c r="K49" i="5" s="1"/>
  <c r="L49" i="5" s="1"/>
  <c r="J48" i="5"/>
  <c r="K48" i="5" s="1"/>
  <c r="L48" i="5" s="1"/>
  <c r="J45" i="5"/>
  <c r="K45" i="5" s="1"/>
  <c r="L45" i="5" s="1"/>
  <c r="J44" i="5"/>
  <c r="K44" i="5" s="1"/>
  <c r="L44" i="5" s="1"/>
  <c r="J43" i="5"/>
  <c r="K43" i="5" s="1"/>
  <c r="L43" i="5" s="1"/>
  <c r="K42" i="5"/>
  <c r="L42" i="5" s="1"/>
  <c r="J42" i="5"/>
  <c r="J41" i="5"/>
  <c r="K41" i="5" s="1"/>
  <c r="L41" i="5" s="1"/>
  <c r="J40" i="5"/>
  <c r="K40" i="5" s="1"/>
  <c r="L40" i="5" s="1"/>
  <c r="J37" i="5"/>
  <c r="K37" i="5" s="1"/>
  <c r="L37" i="5" s="1"/>
  <c r="J36" i="5"/>
  <c r="K36" i="5" s="1"/>
  <c r="L36" i="5" s="1"/>
  <c r="J35" i="5"/>
  <c r="K35" i="5" s="1"/>
  <c r="L35" i="5" s="1"/>
  <c r="J34" i="5"/>
  <c r="K34" i="5" s="1"/>
  <c r="L34" i="5" s="1"/>
  <c r="J33" i="5"/>
  <c r="K33" i="5" s="1"/>
  <c r="L33" i="5" s="1"/>
  <c r="J32" i="5"/>
  <c r="K32" i="5" s="1"/>
  <c r="L32" i="5" s="1"/>
  <c r="J28" i="5"/>
  <c r="K28" i="5" s="1"/>
  <c r="L28" i="5" s="1"/>
  <c r="J27" i="5"/>
  <c r="K27" i="5" s="1"/>
  <c r="L27" i="5" s="1"/>
  <c r="K26" i="5"/>
  <c r="L26" i="5" s="1"/>
  <c r="J26" i="5"/>
  <c r="J25" i="5"/>
  <c r="K25" i="5" s="1"/>
  <c r="L25" i="5" s="1"/>
  <c r="J24" i="5"/>
  <c r="K24" i="5" s="1"/>
  <c r="L24" i="5" s="1"/>
  <c r="J23" i="5"/>
  <c r="K23" i="5" s="1"/>
  <c r="L23" i="5" s="1"/>
  <c r="J22" i="5"/>
  <c r="K22" i="5" s="1"/>
  <c r="L22" i="5" s="1"/>
  <c r="J21" i="5"/>
  <c r="K21" i="5" s="1"/>
  <c r="L21" i="5" s="1"/>
  <c r="J20" i="5"/>
  <c r="K20" i="5" s="1"/>
  <c r="L20" i="5" s="1"/>
  <c r="J19" i="5"/>
  <c r="K19" i="5" s="1"/>
  <c r="L19" i="5" s="1"/>
  <c r="L18" i="5"/>
  <c r="K18" i="5"/>
  <c r="J18" i="5"/>
  <c r="K17" i="5"/>
  <c r="L17" i="5" s="1"/>
  <c r="J17" i="5"/>
  <c r="J16" i="5"/>
  <c r="K16" i="5" s="1"/>
  <c r="L16" i="5" s="1"/>
  <c r="J15" i="5"/>
  <c r="K15" i="5" s="1"/>
  <c r="L15" i="5" s="1"/>
  <c r="J14" i="5"/>
  <c r="K14" i="5" s="1"/>
  <c r="L14" i="5" s="1"/>
  <c r="J13" i="5"/>
  <c r="K13" i="5" s="1"/>
  <c r="L13" i="5" s="1"/>
  <c r="J12" i="5"/>
  <c r="K12" i="5" s="1"/>
  <c r="L12" i="5" s="1"/>
  <c r="J8" i="5"/>
  <c r="K8" i="5" s="1"/>
  <c r="L8" i="5" s="1"/>
  <c r="K7" i="5"/>
  <c r="L7" i="5" s="1"/>
  <c r="J7" i="5"/>
  <c r="J6" i="5"/>
  <c r="J3" i="5"/>
  <c r="G3" i="5"/>
  <c r="A3" i="5"/>
  <c r="J80" i="1"/>
  <c r="K80" i="1" s="1"/>
  <c r="L80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K307" i="1" l="1"/>
  <c r="L307" i="1" s="1"/>
  <c r="K73" i="6"/>
  <c r="L73" i="6" s="1"/>
  <c r="K72" i="6"/>
  <c r="L72" i="6" s="1"/>
  <c r="J227" i="5"/>
  <c r="C9" i="15" s="1"/>
  <c r="K6" i="5"/>
  <c r="J248" i="1"/>
  <c r="K248" i="1" s="1"/>
  <c r="L248" i="1" s="1"/>
  <c r="J199" i="1"/>
  <c r="K199" i="1" s="1"/>
  <c r="L199" i="1" s="1"/>
  <c r="J184" i="1"/>
  <c r="K184" i="1" s="1"/>
  <c r="L184" i="1" s="1"/>
  <c r="J107" i="1"/>
  <c r="K107" i="1" s="1"/>
  <c r="L107" i="1" s="1"/>
  <c r="J108" i="1"/>
  <c r="K108" i="1" s="1"/>
  <c r="L108" i="1" s="1"/>
  <c r="J76" i="1"/>
  <c r="K76" i="1" s="1"/>
  <c r="L76" i="1" s="1"/>
  <c r="J78" i="1"/>
  <c r="K78" i="1" s="1"/>
  <c r="L78" i="1" s="1"/>
  <c r="J79" i="1"/>
  <c r="K79" i="1" s="1"/>
  <c r="L79" i="1" s="1"/>
  <c r="K7" i="7"/>
  <c r="K227" i="5" l="1"/>
  <c r="D9" i="15" s="1"/>
  <c r="L6" i="5"/>
  <c r="L227" i="5" s="1"/>
  <c r="E9" i="15" s="1"/>
  <c r="L7" i="7"/>
  <c r="J64" i="1"/>
  <c r="K64" i="1" s="1"/>
  <c r="L64" i="1" s="1"/>
  <c r="J65" i="1"/>
  <c r="K65" i="1" s="1"/>
  <c r="L65" i="1" s="1"/>
  <c r="J30" i="6"/>
  <c r="J31" i="6"/>
  <c r="K31" i="6" s="1"/>
  <c r="L31" i="6" s="1"/>
  <c r="J32" i="6"/>
  <c r="K32" i="6" s="1"/>
  <c r="I71" i="18"/>
  <c r="J71" i="18" s="1"/>
  <c r="J66" i="1"/>
  <c r="J67" i="1"/>
  <c r="K67" i="1" s="1"/>
  <c r="L67" i="1" s="1"/>
  <c r="J68" i="1"/>
  <c r="K68" i="1" s="1"/>
  <c r="L68" i="1" s="1"/>
  <c r="J69" i="1"/>
  <c r="K69" i="1" s="1"/>
  <c r="L69" i="1" s="1"/>
  <c r="J74" i="1"/>
  <c r="K74" i="1" s="1"/>
  <c r="L74" i="1" s="1"/>
  <c r="K66" i="1" l="1"/>
  <c r="M7" i="7"/>
  <c r="L32" i="6"/>
  <c r="K30" i="6"/>
  <c r="L30" i="6" s="1"/>
  <c r="K71" i="18"/>
  <c r="J57" i="1"/>
  <c r="K57" i="1" s="1"/>
  <c r="L57" i="1" s="1"/>
  <c r="J125" i="1"/>
  <c r="K125" i="1" s="1"/>
  <c r="L125" i="1" s="1"/>
  <c r="J21" i="9"/>
  <c r="K21" i="9" s="1"/>
  <c r="L21" i="9" s="1"/>
  <c r="L66" i="1" l="1"/>
  <c r="K27" i="7"/>
  <c r="L27" i="7" s="1"/>
  <c r="J290" i="1"/>
  <c r="K290" i="1" s="1"/>
  <c r="L290" i="1" s="1"/>
  <c r="J128" i="1"/>
  <c r="K128" i="1" s="1"/>
  <c r="L128" i="1" s="1"/>
  <c r="J113" i="1"/>
  <c r="K113" i="1" s="1"/>
  <c r="L113" i="1" s="1"/>
  <c r="J63" i="1"/>
  <c r="K63" i="1" s="1"/>
  <c r="L63" i="1" s="1"/>
  <c r="J60" i="1"/>
  <c r="K60" i="1" s="1"/>
  <c r="L60" i="1" s="1"/>
  <c r="J70" i="6"/>
  <c r="J71" i="6"/>
  <c r="K71" i="6" s="1"/>
  <c r="J61" i="6"/>
  <c r="K61" i="6" s="1"/>
  <c r="L61" i="6" s="1"/>
  <c r="J62" i="6"/>
  <c r="J63" i="6"/>
  <c r="J64" i="6"/>
  <c r="K64" i="6" s="1"/>
  <c r="L64" i="6" s="1"/>
  <c r="J65" i="6"/>
  <c r="K65" i="6" s="1"/>
  <c r="L65" i="6" s="1"/>
  <c r="J66" i="6"/>
  <c r="J42" i="6"/>
  <c r="K42" i="6" s="1"/>
  <c r="L42" i="6" s="1"/>
  <c r="J43" i="6"/>
  <c r="J44" i="6"/>
  <c r="J45" i="6"/>
  <c r="K45" i="6" s="1"/>
  <c r="J46" i="6"/>
  <c r="K46" i="6" s="1"/>
  <c r="L46" i="6" s="1"/>
  <c r="J47" i="6"/>
  <c r="J48" i="6"/>
  <c r="K48" i="6" s="1"/>
  <c r="J49" i="6"/>
  <c r="J50" i="6"/>
  <c r="K50" i="6" s="1"/>
  <c r="L50" i="6" s="1"/>
  <c r="J51" i="6"/>
  <c r="J52" i="6"/>
  <c r="J53" i="6"/>
  <c r="J54" i="6"/>
  <c r="K54" i="6" s="1"/>
  <c r="L54" i="6" s="1"/>
  <c r="J55" i="6"/>
  <c r="J56" i="6"/>
  <c r="K56" i="6" s="1"/>
  <c r="J57" i="6"/>
  <c r="K57" i="6" s="1"/>
  <c r="L57" i="6" s="1"/>
  <c r="J58" i="6"/>
  <c r="K58" i="6" s="1"/>
  <c r="L58" i="6" s="1"/>
  <c r="J59" i="6"/>
  <c r="J25" i="6"/>
  <c r="K25" i="6" s="1"/>
  <c r="L25" i="6" s="1"/>
  <c r="J6" i="1"/>
  <c r="K58" i="7"/>
  <c r="K59" i="7"/>
  <c r="K60" i="7"/>
  <c r="L60" i="7" s="1"/>
  <c r="M60" i="7" s="1"/>
  <c r="K23" i="7"/>
  <c r="K24" i="7"/>
  <c r="K25" i="7"/>
  <c r="L25" i="7" s="1"/>
  <c r="M25" i="7" s="1"/>
  <c r="K26" i="7"/>
  <c r="L26" i="7" s="1"/>
  <c r="M26" i="7" s="1"/>
  <c r="J301" i="1"/>
  <c r="J302" i="1"/>
  <c r="J303" i="1"/>
  <c r="K303" i="1" s="1"/>
  <c r="L303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36" i="1"/>
  <c r="K136" i="1" s="1"/>
  <c r="L136" i="1" s="1"/>
  <c r="J137" i="1"/>
  <c r="K137" i="1" s="1"/>
  <c r="L137" i="1" s="1"/>
  <c r="J58" i="1"/>
  <c r="K58" i="1" s="1"/>
  <c r="L58" i="1" s="1"/>
  <c r="J59" i="1"/>
  <c r="K59" i="1" s="1"/>
  <c r="J306" i="1"/>
  <c r="J305" i="1"/>
  <c r="K305" i="1" s="1"/>
  <c r="L305" i="1" s="1"/>
  <c r="J304" i="1"/>
  <c r="K304" i="1" s="1"/>
  <c r="L304" i="1" s="1"/>
  <c r="J38" i="6"/>
  <c r="J39" i="6"/>
  <c r="J16" i="6"/>
  <c r="K16" i="6" s="1"/>
  <c r="L16" i="6" s="1"/>
  <c r="J35" i="6"/>
  <c r="K35" i="6" s="1"/>
  <c r="L35" i="6" s="1"/>
  <c r="J36" i="6"/>
  <c r="J37" i="6"/>
  <c r="K37" i="6" s="1"/>
  <c r="J9" i="6"/>
  <c r="J10" i="6"/>
  <c r="J8" i="6"/>
  <c r="K8" i="6" s="1"/>
  <c r="J127" i="1"/>
  <c r="K127" i="1" s="1"/>
  <c r="L127" i="1" s="1"/>
  <c r="J28" i="17"/>
  <c r="K28" i="17" s="1"/>
  <c r="J44" i="9"/>
  <c r="K44" i="9" s="1"/>
  <c r="L44" i="9" s="1"/>
  <c r="J22" i="6"/>
  <c r="K22" i="6" s="1"/>
  <c r="L22" i="6" s="1"/>
  <c r="J23" i="6"/>
  <c r="K23" i="6" s="1"/>
  <c r="L23" i="6" s="1"/>
  <c r="J60" i="6"/>
  <c r="K60" i="6" s="1"/>
  <c r="L60" i="6" s="1"/>
  <c r="J62" i="1"/>
  <c r="K62" i="1" s="1"/>
  <c r="L62" i="1" s="1"/>
  <c r="J61" i="1"/>
  <c r="K61" i="1" s="1"/>
  <c r="L61" i="1" s="1"/>
  <c r="J85" i="9"/>
  <c r="K85" i="9" s="1"/>
  <c r="L85" i="9" s="1"/>
  <c r="J80" i="9"/>
  <c r="K80" i="9" s="1"/>
  <c r="L80" i="9" s="1"/>
  <c r="G3" i="19"/>
  <c r="I3" i="21"/>
  <c r="F3" i="21"/>
  <c r="A3" i="21"/>
  <c r="I6" i="21"/>
  <c r="J6" i="21"/>
  <c r="I11" i="21"/>
  <c r="J11" i="21"/>
  <c r="J6" i="19"/>
  <c r="J8" i="19"/>
  <c r="K8" i="19" s="1"/>
  <c r="J10" i="19"/>
  <c r="K10" i="19" s="1"/>
  <c r="J13" i="19"/>
  <c r="K13" i="19" s="1"/>
  <c r="L13" i="19" s="1"/>
  <c r="J16" i="19"/>
  <c r="K16" i="19" s="1"/>
  <c r="L16" i="19" s="1"/>
  <c r="J19" i="19"/>
  <c r="K19" i="19" s="1"/>
  <c r="L19" i="19" s="1"/>
  <c r="J20" i="19"/>
  <c r="J21" i="19"/>
  <c r="K21" i="19" s="1"/>
  <c r="L21" i="19" s="1"/>
  <c r="I82" i="18"/>
  <c r="J82" i="18" s="1"/>
  <c r="K82" i="18" s="1"/>
  <c r="I79" i="18"/>
  <c r="J79" i="18" s="1"/>
  <c r="K79" i="18" s="1"/>
  <c r="I76" i="18"/>
  <c r="J76" i="18" s="1"/>
  <c r="K76" i="18" s="1"/>
  <c r="I75" i="18"/>
  <c r="J75" i="18" s="1"/>
  <c r="K75" i="18" s="1"/>
  <c r="I74" i="18"/>
  <c r="J74" i="18" s="1"/>
  <c r="K74" i="18" s="1"/>
  <c r="I68" i="18"/>
  <c r="J68" i="18" s="1"/>
  <c r="I67" i="18"/>
  <c r="J67" i="18" s="1"/>
  <c r="K67" i="18" s="1"/>
  <c r="I66" i="18"/>
  <c r="J66" i="18" s="1"/>
  <c r="K66" i="18" s="1"/>
  <c r="I54" i="18"/>
  <c r="J54" i="18" s="1"/>
  <c r="K54" i="18" s="1"/>
  <c r="I63" i="18"/>
  <c r="J63" i="18" s="1"/>
  <c r="K63" i="18" s="1"/>
  <c r="I62" i="18"/>
  <c r="J62" i="18" s="1"/>
  <c r="I61" i="18"/>
  <c r="J61" i="18" s="1"/>
  <c r="K61" i="18" s="1"/>
  <c r="I60" i="18"/>
  <c r="J60" i="18" s="1"/>
  <c r="K60" i="18" s="1"/>
  <c r="I59" i="18"/>
  <c r="J59" i="18" s="1"/>
  <c r="K59" i="18" s="1"/>
  <c r="I58" i="18"/>
  <c r="J58" i="18" s="1"/>
  <c r="K58" i="18" s="1"/>
  <c r="I57" i="18"/>
  <c r="J57" i="18" s="1"/>
  <c r="K57" i="18" s="1"/>
  <c r="I53" i="18"/>
  <c r="J53" i="18" s="1"/>
  <c r="K53" i="18" s="1"/>
  <c r="I52" i="18"/>
  <c r="J52" i="18" s="1"/>
  <c r="K52" i="18" s="1"/>
  <c r="I51" i="18"/>
  <c r="J51" i="18" s="1"/>
  <c r="K51" i="18" s="1"/>
  <c r="I50" i="18"/>
  <c r="J50" i="18" s="1"/>
  <c r="K50" i="18" s="1"/>
  <c r="I47" i="18"/>
  <c r="J47" i="18" s="1"/>
  <c r="K47" i="18" s="1"/>
  <c r="I46" i="18"/>
  <c r="J46" i="18" s="1"/>
  <c r="K46" i="18" s="1"/>
  <c r="I45" i="18"/>
  <c r="J45" i="18" s="1"/>
  <c r="I44" i="18"/>
  <c r="J44" i="18" s="1"/>
  <c r="K44" i="18" s="1"/>
  <c r="I43" i="18"/>
  <c r="J43" i="18" s="1"/>
  <c r="K43" i="18" s="1"/>
  <c r="I42" i="18"/>
  <c r="J42" i="18" s="1"/>
  <c r="K42" i="18" s="1"/>
  <c r="I41" i="18"/>
  <c r="J41" i="18" s="1"/>
  <c r="K41" i="18" s="1"/>
  <c r="I40" i="18"/>
  <c r="J40" i="18" s="1"/>
  <c r="K40" i="18" s="1"/>
  <c r="I39" i="18"/>
  <c r="J39" i="18" s="1"/>
  <c r="K39" i="18" s="1"/>
  <c r="I38" i="18"/>
  <c r="J38" i="18" s="1"/>
  <c r="K38" i="18" s="1"/>
  <c r="I37" i="18"/>
  <c r="J37" i="18" s="1"/>
  <c r="I36" i="18"/>
  <c r="J36" i="18" s="1"/>
  <c r="K36" i="18" s="1"/>
  <c r="I33" i="18"/>
  <c r="J33" i="18" s="1"/>
  <c r="K33" i="18" s="1"/>
  <c r="I32" i="18"/>
  <c r="J32" i="18" s="1"/>
  <c r="I31" i="18"/>
  <c r="J31" i="18" s="1"/>
  <c r="K31" i="18" s="1"/>
  <c r="I30" i="18"/>
  <c r="J30" i="18" s="1"/>
  <c r="K30" i="18" s="1"/>
  <c r="I29" i="18"/>
  <c r="J29" i="18" s="1"/>
  <c r="I28" i="18"/>
  <c r="J28" i="18" s="1"/>
  <c r="K28" i="18" s="1"/>
  <c r="I27" i="18"/>
  <c r="J27" i="18" s="1"/>
  <c r="K27" i="18" s="1"/>
  <c r="I26" i="18"/>
  <c r="J26" i="18" s="1"/>
  <c r="I25" i="18"/>
  <c r="J25" i="18" s="1"/>
  <c r="K25" i="18" s="1"/>
  <c r="I24" i="18"/>
  <c r="J24" i="18" s="1"/>
  <c r="K24" i="18" s="1"/>
  <c r="I23" i="18"/>
  <c r="J23" i="18" s="1"/>
  <c r="I22" i="18"/>
  <c r="J22" i="18" s="1"/>
  <c r="K22" i="18" s="1"/>
  <c r="I21" i="18"/>
  <c r="J21" i="18" s="1"/>
  <c r="I20" i="18"/>
  <c r="J20" i="18" s="1"/>
  <c r="K20" i="18" s="1"/>
  <c r="I19" i="18"/>
  <c r="J19" i="18" s="1"/>
  <c r="K19" i="18" s="1"/>
  <c r="I18" i="18"/>
  <c r="J18" i="18" s="1"/>
  <c r="K18" i="18" s="1"/>
  <c r="I17" i="18"/>
  <c r="J17" i="18" s="1"/>
  <c r="I16" i="18"/>
  <c r="I13" i="18"/>
  <c r="J13" i="18" s="1"/>
  <c r="K13" i="18" s="1"/>
  <c r="I11" i="18"/>
  <c r="J11" i="18" s="1"/>
  <c r="I9" i="18"/>
  <c r="J9" i="18" s="1"/>
  <c r="I7" i="18"/>
  <c r="J8" i="14"/>
  <c r="K8" i="14"/>
  <c r="J9" i="14"/>
  <c r="K9" i="14" s="1"/>
  <c r="L9" i="14" s="1"/>
  <c r="J10" i="14"/>
  <c r="K10" i="14" s="1"/>
  <c r="L10" i="14" s="1"/>
  <c r="J11" i="14"/>
  <c r="K11" i="14"/>
  <c r="J12" i="14"/>
  <c r="K12" i="14"/>
  <c r="J13" i="14"/>
  <c r="K13" i="14"/>
  <c r="J14" i="14"/>
  <c r="L14" i="14" s="1"/>
  <c r="K14" i="14"/>
  <c r="J15" i="14"/>
  <c r="J16" i="14"/>
  <c r="K16" i="14" s="1"/>
  <c r="L16" i="14" s="1"/>
  <c r="J17" i="14"/>
  <c r="K17" i="14"/>
  <c r="J18" i="14"/>
  <c r="K18" i="14"/>
  <c r="J19" i="14"/>
  <c r="K19" i="14" s="1"/>
  <c r="L19" i="14" s="1"/>
  <c r="J20" i="14"/>
  <c r="K20" i="14"/>
  <c r="J21" i="14"/>
  <c r="J22" i="14"/>
  <c r="K22" i="14" s="1"/>
  <c r="L22" i="14" s="1"/>
  <c r="J23" i="14"/>
  <c r="K23" i="14"/>
  <c r="L23" i="14" s="1"/>
  <c r="J24" i="14"/>
  <c r="L24" i="14" s="1"/>
  <c r="K24" i="14"/>
  <c r="J25" i="14"/>
  <c r="K25" i="14"/>
  <c r="J26" i="14"/>
  <c r="K26" i="14"/>
  <c r="J27" i="14"/>
  <c r="K27" i="14" s="1"/>
  <c r="J7" i="14"/>
  <c r="J8" i="17"/>
  <c r="K8" i="17" s="1"/>
  <c r="J9" i="17"/>
  <c r="K9" i="17"/>
  <c r="J10" i="17"/>
  <c r="K10" i="17"/>
  <c r="J11" i="17"/>
  <c r="L11" i="17" s="1"/>
  <c r="K11" i="17"/>
  <c r="J12" i="17"/>
  <c r="J13" i="17"/>
  <c r="K13" i="17" s="1"/>
  <c r="L13" i="17" s="1"/>
  <c r="J14" i="17"/>
  <c r="K14" i="17" s="1"/>
  <c r="L14" i="17" s="1"/>
  <c r="J15" i="17"/>
  <c r="K15" i="17" s="1"/>
  <c r="L15" i="17" s="1"/>
  <c r="J16" i="17"/>
  <c r="K16" i="17"/>
  <c r="J17" i="17"/>
  <c r="K17" i="17" s="1"/>
  <c r="L17" i="17" s="1"/>
  <c r="J18" i="17"/>
  <c r="J19" i="17"/>
  <c r="K19" i="17" s="1"/>
  <c r="L19" i="17" s="1"/>
  <c r="J20" i="17"/>
  <c r="K20" i="17"/>
  <c r="J21" i="17"/>
  <c r="L21" i="17" s="1"/>
  <c r="K21" i="17"/>
  <c r="J22" i="17"/>
  <c r="K22" i="17" s="1"/>
  <c r="L22" i="17" s="1"/>
  <c r="J23" i="17"/>
  <c r="K23" i="17" s="1"/>
  <c r="J24" i="17"/>
  <c r="J25" i="17"/>
  <c r="J26" i="17"/>
  <c r="K26" i="17"/>
  <c r="L26" i="17" s="1"/>
  <c r="J27" i="17"/>
  <c r="K27" i="17"/>
  <c r="J29" i="17"/>
  <c r="K29" i="17"/>
  <c r="J30" i="17"/>
  <c r="K30" i="17" s="1"/>
  <c r="L30" i="17" s="1"/>
  <c r="J7" i="17"/>
  <c r="K35" i="7"/>
  <c r="L35" i="7" s="1"/>
  <c r="M35" i="7" s="1"/>
  <c r="K36" i="7"/>
  <c r="L36" i="7" s="1"/>
  <c r="M36" i="7" s="1"/>
  <c r="K37" i="7"/>
  <c r="L37" i="7" s="1"/>
  <c r="M37" i="7" s="1"/>
  <c r="K38" i="7"/>
  <c r="L38" i="7" s="1"/>
  <c r="M38" i="7" s="1"/>
  <c r="K39" i="7"/>
  <c r="L39" i="7" s="1"/>
  <c r="M39" i="7" s="1"/>
  <c r="K40" i="7"/>
  <c r="L40" i="7" s="1"/>
  <c r="M40" i="7" s="1"/>
  <c r="K41" i="7"/>
  <c r="L41" i="7" s="1"/>
  <c r="M41" i="7" s="1"/>
  <c r="K42" i="7"/>
  <c r="L42" i="7" s="1"/>
  <c r="M42" i="7" s="1"/>
  <c r="K43" i="7"/>
  <c r="L43" i="7" s="1"/>
  <c r="M43" i="7" s="1"/>
  <c r="K46" i="7"/>
  <c r="L46" i="7" s="1"/>
  <c r="M46" i="7" s="1"/>
  <c r="K47" i="7"/>
  <c r="L47" i="7" s="1"/>
  <c r="M47" i="7" s="1"/>
  <c r="K48" i="7"/>
  <c r="L48" i="7" s="1"/>
  <c r="M48" i="7" s="1"/>
  <c r="K49" i="7"/>
  <c r="L49" i="7" s="1"/>
  <c r="M49" i="7" s="1"/>
  <c r="K50" i="7"/>
  <c r="L50" i="7" s="1"/>
  <c r="M50" i="7" s="1"/>
  <c r="K51" i="7"/>
  <c r="L51" i="7" s="1"/>
  <c r="M51" i="7" s="1"/>
  <c r="K52" i="7"/>
  <c r="L52" i="7" s="1"/>
  <c r="M52" i="7" s="1"/>
  <c r="K53" i="7"/>
  <c r="L53" i="7" s="1"/>
  <c r="M53" i="7" s="1"/>
  <c r="K54" i="7"/>
  <c r="L54" i="7" s="1"/>
  <c r="M54" i="7" s="1"/>
  <c r="K55" i="7"/>
  <c r="L55" i="7" s="1"/>
  <c r="M55" i="7" s="1"/>
  <c r="K56" i="7"/>
  <c r="L56" i="7" s="1"/>
  <c r="M56" i="7" s="1"/>
  <c r="K57" i="7"/>
  <c r="L57" i="7" s="1"/>
  <c r="M57" i="7" s="1"/>
  <c r="K32" i="7"/>
  <c r="L32" i="7" s="1"/>
  <c r="M32" i="7" s="1"/>
  <c r="K31" i="7"/>
  <c r="L31" i="7" s="1"/>
  <c r="M31" i="7" s="1"/>
  <c r="K30" i="7"/>
  <c r="L30" i="7" s="1"/>
  <c r="M30" i="7" s="1"/>
  <c r="K29" i="7"/>
  <c r="L29" i="7" s="1"/>
  <c r="M29" i="7" s="1"/>
  <c r="K28" i="7"/>
  <c r="L28" i="7" s="1"/>
  <c r="M28" i="7" s="1"/>
  <c r="K9" i="7"/>
  <c r="L9" i="7" s="1"/>
  <c r="M9" i="7" s="1"/>
  <c r="K10" i="7"/>
  <c r="L10" i="7" s="1"/>
  <c r="M10" i="7" s="1"/>
  <c r="K11" i="7"/>
  <c r="L11" i="7" s="1"/>
  <c r="M11" i="7" s="1"/>
  <c r="K12" i="7"/>
  <c r="L12" i="7" s="1"/>
  <c r="M12" i="7" s="1"/>
  <c r="K61" i="7"/>
  <c r="L61" i="7" s="1"/>
  <c r="M61" i="7" s="1"/>
  <c r="K15" i="7"/>
  <c r="L15" i="7" s="1"/>
  <c r="M15" i="7" s="1"/>
  <c r="K16" i="7"/>
  <c r="L16" i="7" s="1"/>
  <c r="M16" i="7" s="1"/>
  <c r="K17" i="7"/>
  <c r="L17" i="7" s="1"/>
  <c r="M17" i="7" s="1"/>
  <c r="K18" i="7"/>
  <c r="L18" i="7" s="1"/>
  <c r="M18" i="7" s="1"/>
  <c r="K19" i="7"/>
  <c r="L19" i="7" s="1"/>
  <c r="M19" i="7" s="1"/>
  <c r="K20" i="7"/>
  <c r="L20" i="7" s="1"/>
  <c r="M20" i="7" s="1"/>
  <c r="K8" i="7"/>
  <c r="J80" i="6"/>
  <c r="K80" i="6" s="1"/>
  <c r="L80" i="6" s="1"/>
  <c r="J79" i="6"/>
  <c r="K79" i="6" s="1"/>
  <c r="L79" i="6" s="1"/>
  <c r="J78" i="6"/>
  <c r="K78" i="6" s="1"/>
  <c r="J77" i="6"/>
  <c r="K77" i="6" s="1"/>
  <c r="L77" i="6" s="1"/>
  <c r="J76" i="6"/>
  <c r="K76" i="6" s="1"/>
  <c r="L76" i="6" s="1"/>
  <c r="J75" i="6"/>
  <c r="K75" i="6" s="1"/>
  <c r="L75" i="6" s="1"/>
  <c r="J74" i="6"/>
  <c r="K74" i="6" s="1"/>
  <c r="J41" i="6"/>
  <c r="K41" i="6" s="1"/>
  <c r="L41" i="6" s="1"/>
  <c r="J40" i="6"/>
  <c r="K40" i="6" s="1"/>
  <c r="L40" i="6" s="1"/>
  <c r="J12" i="6"/>
  <c r="J17" i="6"/>
  <c r="K17" i="6" s="1"/>
  <c r="L17" i="6" s="1"/>
  <c r="J34" i="6"/>
  <c r="J33" i="6"/>
  <c r="K33" i="6" s="1"/>
  <c r="J29" i="6"/>
  <c r="K29" i="6" s="1"/>
  <c r="L29" i="6" s="1"/>
  <c r="J26" i="6"/>
  <c r="K26" i="6" s="1"/>
  <c r="L26" i="6" s="1"/>
  <c r="J24" i="6"/>
  <c r="K24" i="6" s="1"/>
  <c r="L24" i="6" s="1"/>
  <c r="J21" i="6"/>
  <c r="K21" i="6" s="1"/>
  <c r="L21" i="6" s="1"/>
  <c r="J18" i="6"/>
  <c r="J15" i="6"/>
  <c r="J14" i="6"/>
  <c r="K14" i="6" s="1"/>
  <c r="J13" i="6"/>
  <c r="J7" i="6"/>
  <c r="J298" i="1"/>
  <c r="K298" i="1" s="1"/>
  <c r="L298" i="1" s="1"/>
  <c r="J295" i="1"/>
  <c r="K295" i="1" s="1"/>
  <c r="L295" i="1" s="1"/>
  <c r="J294" i="1"/>
  <c r="K294" i="1" s="1"/>
  <c r="L294" i="1" s="1"/>
  <c r="J293" i="1"/>
  <c r="K293" i="1" s="1"/>
  <c r="L293" i="1" s="1"/>
  <c r="J292" i="1"/>
  <c r="K292" i="1" s="1"/>
  <c r="L292" i="1" s="1"/>
  <c r="J291" i="1"/>
  <c r="K291" i="1" s="1"/>
  <c r="L291" i="1" s="1"/>
  <c r="J287" i="1"/>
  <c r="K287" i="1" s="1"/>
  <c r="L287" i="1" s="1"/>
  <c r="J284" i="1"/>
  <c r="K284" i="1" s="1"/>
  <c r="L284" i="1" s="1"/>
  <c r="J283" i="1"/>
  <c r="K283" i="1" s="1"/>
  <c r="L283" i="1" s="1"/>
  <c r="J280" i="1"/>
  <c r="K280" i="1" s="1"/>
  <c r="L280" i="1" s="1"/>
  <c r="J279" i="1"/>
  <c r="K279" i="1" s="1"/>
  <c r="L279" i="1" s="1"/>
  <c r="J278" i="1"/>
  <c r="K278" i="1" s="1"/>
  <c r="L278" i="1" s="1"/>
  <c r="J277" i="1"/>
  <c r="K277" i="1" s="1"/>
  <c r="L277" i="1" s="1"/>
  <c r="J276" i="1"/>
  <c r="K276" i="1" s="1"/>
  <c r="L276" i="1" s="1"/>
  <c r="J275" i="1"/>
  <c r="K275" i="1" s="1"/>
  <c r="L275" i="1" s="1"/>
  <c r="J274" i="1"/>
  <c r="K274" i="1" s="1"/>
  <c r="L274" i="1" s="1"/>
  <c r="J273" i="1"/>
  <c r="K273" i="1" s="1"/>
  <c r="L273" i="1" s="1"/>
  <c r="J272" i="1"/>
  <c r="K272" i="1" s="1"/>
  <c r="L272" i="1" s="1"/>
  <c r="J271" i="1"/>
  <c r="K271" i="1" s="1"/>
  <c r="L271" i="1" s="1"/>
  <c r="J270" i="1"/>
  <c r="K270" i="1" s="1"/>
  <c r="L270" i="1" s="1"/>
  <c r="J269" i="1"/>
  <c r="K269" i="1" s="1"/>
  <c r="L269" i="1" s="1"/>
  <c r="J268" i="1"/>
  <c r="K268" i="1" s="1"/>
  <c r="L268" i="1" s="1"/>
  <c r="J267" i="1"/>
  <c r="K267" i="1" s="1"/>
  <c r="L267" i="1" s="1"/>
  <c r="J266" i="1"/>
  <c r="K266" i="1" s="1"/>
  <c r="L266" i="1" s="1"/>
  <c r="J262" i="1"/>
  <c r="K262" i="1" s="1"/>
  <c r="L262" i="1" s="1"/>
  <c r="J261" i="1"/>
  <c r="K261" i="1" s="1"/>
  <c r="L261" i="1" s="1"/>
  <c r="J260" i="1"/>
  <c r="K260" i="1" s="1"/>
  <c r="L260" i="1" s="1"/>
  <c r="J259" i="1"/>
  <c r="K259" i="1" s="1"/>
  <c r="L259" i="1" s="1"/>
  <c r="J258" i="1"/>
  <c r="K258" i="1" s="1"/>
  <c r="L258" i="1" s="1"/>
  <c r="J257" i="1"/>
  <c r="K257" i="1" s="1"/>
  <c r="L257" i="1" s="1"/>
  <c r="J256" i="1"/>
  <c r="K256" i="1" s="1"/>
  <c r="L256" i="1" s="1"/>
  <c r="J255" i="1"/>
  <c r="K255" i="1" s="1"/>
  <c r="L255" i="1" s="1"/>
  <c r="J254" i="1"/>
  <c r="K254" i="1" s="1"/>
  <c r="L254" i="1" s="1"/>
  <c r="J253" i="1"/>
  <c r="K253" i="1" s="1"/>
  <c r="L253" i="1" s="1"/>
  <c r="J252" i="1"/>
  <c r="K252" i="1" s="1"/>
  <c r="L252" i="1" s="1"/>
  <c r="J246" i="1"/>
  <c r="K246" i="1" s="1"/>
  <c r="L246" i="1" s="1"/>
  <c r="J243" i="1"/>
  <c r="K243" i="1" s="1"/>
  <c r="L243" i="1" s="1"/>
  <c r="J241" i="1"/>
  <c r="K241" i="1" s="1"/>
  <c r="L241" i="1" s="1"/>
  <c r="J237" i="1"/>
  <c r="K237" i="1" s="1"/>
  <c r="L237" i="1" s="1"/>
  <c r="J233" i="1"/>
  <c r="K233" i="1" s="1"/>
  <c r="L233" i="1" s="1"/>
  <c r="J232" i="1"/>
  <c r="K232" i="1" s="1"/>
  <c r="L232" i="1" s="1"/>
  <c r="J231" i="1"/>
  <c r="K231" i="1" s="1"/>
  <c r="L231" i="1" s="1"/>
  <c r="J230" i="1"/>
  <c r="K230" i="1" s="1"/>
  <c r="L230" i="1" s="1"/>
  <c r="J229" i="1"/>
  <c r="K229" i="1" s="1"/>
  <c r="L229" i="1" s="1"/>
  <c r="J228" i="1"/>
  <c r="K228" i="1" s="1"/>
  <c r="L228" i="1" s="1"/>
  <c r="J227" i="1"/>
  <c r="K227" i="1" s="1"/>
  <c r="L227" i="1" s="1"/>
  <c r="J226" i="1"/>
  <c r="K226" i="1" s="1"/>
  <c r="L226" i="1" s="1"/>
  <c r="J225" i="1"/>
  <c r="K225" i="1" s="1"/>
  <c r="L225" i="1" s="1"/>
  <c r="J224" i="1"/>
  <c r="K224" i="1" s="1"/>
  <c r="L224" i="1" s="1"/>
  <c r="J223" i="1"/>
  <c r="K223" i="1" s="1"/>
  <c r="L223" i="1" s="1"/>
  <c r="J222" i="1"/>
  <c r="K222" i="1" s="1"/>
  <c r="L222" i="1" s="1"/>
  <c r="J221" i="1"/>
  <c r="K221" i="1" s="1"/>
  <c r="L221" i="1" s="1"/>
  <c r="J220" i="1"/>
  <c r="K220" i="1" s="1"/>
  <c r="L220" i="1" s="1"/>
  <c r="J219" i="1"/>
  <c r="K219" i="1" s="1"/>
  <c r="L219" i="1" s="1"/>
  <c r="J218" i="1"/>
  <c r="K218" i="1" s="1"/>
  <c r="L218" i="1" s="1"/>
  <c r="J217" i="1"/>
  <c r="K217" i="1" s="1"/>
  <c r="L217" i="1" s="1"/>
  <c r="J216" i="1"/>
  <c r="K216" i="1" s="1"/>
  <c r="L216" i="1" s="1"/>
  <c r="J215" i="1"/>
  <c r="K215" i="1" s="1"/>
  <c r="L215" i="1" s="1"/>
  <c r="J214" i="1"/>
  <c r="K214" i="1" s="1"/>
  <c r="L214" i="1" s="1"/>
  <c r="J213" i="1"/>
  <c r="K213" i="1" s="1"/>
  <c r="L213" i="1" s="1"/>
  <c r="J212" i="1"/>
  <c r="K212" i="1" s="1"/>
  <c r="L212" i="1" s="1"/>
  <c r="J211" i="1"/>
  <c r="K211" i="1" s="1"/>
  <c r="L211" i="1" s="1"/>
  <c r="J208" i="1"/>
  <c r="K208" i="1" s="1"/>
  <c r="L208" i="1" s="1"/>
  <c r="J207" i="1"/>
  <c r="K207" i="1" s="1"/>
  <c r="L207" i="1" s="1"/>
  <c r="J206" i="1"/>
  <c r="K206" i="1" s="1"/>
  <c r="L206" i="1" s="1"/>
  <c r="J205" i="1"/>
  <c r="K205" i="1" s="1"/>
  <c r="L205" i="1" s="1"/>
  <c r="J204" i="1"/>
  <c r="K204" i="1" s="1"/>
  <c r="L204" i="1" s="1"/>
  <c r="J203" i="1"/>
  <c r="K203" i="1" s="1"/>
  <c r="L203" i="1" s="1"/>
  <c r="J202" i="1"/>
  <c r="K202" i="1" s="1"/>
  <c r="L202" i="1" s="1"/>
  <c r="J201" i="1"/>
  <c r="K201" i="1" s="1"/>
  <c r="L201" i="1" s="1"/>
  <c r="J200" i="1"/>
  <c r="K200" i="1" s="1"/>
  <c r="L200" i="1" s="1"/>
  <c r="J198" i="1"/>
  <c r="K198" i="1" s="1"/>
  <c r="L198" i="1" s="1"/>
  <c r="J192" i="1"/>
  <c r="K192" i="1" s="1"/>
  <c r="L192" i="1" s="1"/>
  <c r="J191" i="1"/>
  <c r="K191" i="1" s="1"/>
  <c r="L191" i="1" s="1"/>
  <c r="J190" i="1"/>
  <c r="K190" i="1" s="1"/>
  <c r="L190" i="1" s="1"/>
  <c r="J189" i="1"/>
  <c r="K189" i="1" s="1"/>
  <c r="L189" i="1" s="1"/>
  <c r="J188" i="1"/>
  <c r="K188" i="1" s="1"/>
  <c r="L188" i="1" s="1"/>
  <c r="J187" i="1"/>
  <c r="K187" i="1" s="1"/>
  <c r="L187" i="1" s="1"/>
  <c r="J186" i="1"/>
  <c r="K186" i="1" s="1"/>
  <c r="L186" i="1" s="1"/>
  <c r="J185" i="1"/>
  <c r="K185" i="1" s="1"/>
  <c r="L185" i="1" s="1"/>
  <c r="J183" i="1"/>
  <c r="K183" i="1" s="1"/>
  <c r="L183" i="1" s="1"/>
  <c r="J182" i="1"/>
  <c r="K182" i="1" s="1"/>
  <c r="L182" i="1" s="1"/>
  <c r="J181" i="1"/>
  <c r="K181" i="1" s="1"/>
  <c r="L181" i="1" s="1"/>
  <c r="J180" i="1"/>
  <c r="K180" i="1" s="1"/>
  <c r="L180" i="1" s="1"/>
  <c r="J179" i="1"/>
  <c r="K179" i="1" s="1"/>
  <c r="L179" i="1" s="1"/>
  <c r="J178" i="1"/>
  <c r="K178" i="1" s="1"/>
  <c r="L178" i="1" s="1"/>
  <c r="J177" i="1"/>
  <c r="K177" i="1" s="1"/>
  <c r="L177" i="1" s="1"/>
  <c r="J176" i="1"/>
  <c r="K176" i="1" s="1"/>
  <c r="L176" i="1" s="1"/>
  <c r="J175" i="1"/>
  <c r="K175" i="1" s="1"/>
  <c r="L175" i="1" s="1"/>
  <c r="J174" i="1"/>
  <c r="K174" i="1" s="1"/>
  <c r="L174" i="1" s="1"/>
  <c r="J171" i="1"/>
  <c r="K171" i="1" s="1"/>
  <c r="L171" i="1" s="1"/>
  <c r="J170" i="1"/>
  <c r="K170" i="1" s="1"/>
  <c r="L170" i="1" s="1"/>
  <c r="J169" i="1"/>
  <c r="K169" i="1" s="1"/>
  <c r="L169" i="1" s="1"/>
  <c r="J168" i="1"/>
  <c r="K168" i="1" s="1"/>
  <c r="L168" i="1" s="1"/>
  <c r="J167" i="1"/>
  <c r="K167" i="1" s="1"/>
  <c r="L167" i="1" s="1"/>
  <c r="J166" i="1"/>
  <c r="K166" i="1" s="1"/>
  <c r="L166" i="1" s="1"/>
  <c r="J165" i="1"/>
  <c r="K165" i="1" s="1"/>
  <c r="L165" i="1" s="1"/>
  <c r="J164" i="1"/>
  <c r="K164" i="1" s="1"/>
  <c r="L164" i="1" s="1"/>
  <c r="J163" i="1"/>
  <c r="K163" i="1" s="1"/>
  <c r="L163" i="1" s="1"/>
  <c r="J162" i="1"/>
  <c r="K162" i="1" s="1"/>
  <c r="L162" i="1" s="1"/>
  <c r="J161" i="1"/>
  <c r="K161" i="1" s="1"/>
  <c r="L161" i="1" s="1"/>
  <c r="J160" i="1"/>
  <c r="K160" i="1" s="1"/>
  <c r="L160" i="1" s="1"/>
  <c r="J159" i="1"/>
  <c r="K159" i="1" s="1"/>
  <c r="L159" i="1" s="1"/>
  <c r="J158" i="1"/>
  <c r="K158" i="1" s="1"/>
  <c r="L158" i="1" s="1"/>
  <c r="J157" i="1"/>
  <c r="K157" i="1" s="1"/>
  <c r="L157" i="1" s="1"/>
  <c r="J156" i="1"/>
  <c r="K156" i="1" s="1"/>
  <c r="L156" i="1" s="1"/>
  <c r="J155" i="1"/>
  <c r="K155" i="1" s="1"/>
  <c r="L155" i="1" s="1"/>
  <c r="J154" i="1"/>
  <c r="K154" i="1" s="1"/>
  <c r="L154" i="1" s="1"/>
  <c r="J153" i="1"/>
  <c r="K153" i="1" s="1"/>
  <c r="L153" i="1" s="1"/>
  <c r="J152" i="1"/>
  <c r="K152" i="1" s="1"/>
  <c r="L152" i="1" s="1"/>
  <c r="J151" i="1"/>
  <c r="K151" i="1" s="1"/>
  <c r="L151" i="1" s="1"/>
  <c r="J150" i="1"/>
  <c r="K150" i="1" s="1"/>
  <c r="L150" i="1" s="1"/>
  <c r="J149" i="1"/>
  <c r="K149" i="1" s="1"/>
  <c r="L149" i="1" s="1"/>
  <c r="J148" i="1"/>
  <c r="K148" i="1" s="1"/>
  <c r="L148" i="1" s="1"/>
  <c r="J147" i="1"/>
  <c r="K147" i="1" s="1"/>
  <c r="L147" i="1" s="1"/>
  <c r="J146" i="1"/>
  <c r="K146" i="1" s="1"/>
  <c r="L146" i="1" s="1"/>
  <c r="J145" i="1"/>
  <c r="K145" i="1" s="1"/>
  <c r="L145" i="1" s="1"/>
  <c r="J144" i="1"/>
  <c r="K144" i="1" s="1"/>
  <c r="L144" i="1" s="1"/>
  <c r="J143" i="1"/>
  <c r="K143" i="1" s="1"/>
  <c r="L143" i="1" s="1"/>
  <c r="J142" i="1"/>
  <c r="K142" i="1" s="1"/>
  <c r="L142" i="1" s="1"/>
  <c r="J141" i="1"/>
  <c r="K141" i="1" s="1"/>
  <c r="L141" i="1" s="1"/>
  <c r="J140" i="1"/>
  <c r="K140" i="1" s="1"/>
  <c r="L140" i="1" s="1"/>
  <c r="J139" i="1"/>
  <c r="K139" i="1" s="1"/>
  <c r="L139" i="1" s="1"/>
  <c r="J138" i="1"/>
  <c r="K138" i="1" s="1"/>
  <c r="L138" i="1" s="1"/>
  <c r="J131" i="1"/>
  <c r="K131" i="1" s="1"/>
  <c r="L131" i="1" s="1"/>
  <c r="J130" i="1"/>
  <c r="K130" i="1" s="1"/>
  <c r="L130" i="1" s="1"/>
  <c r="J129" i="1"/>
  <c r="K129" i="1" s="1"/>
  <c r="L129" i="1" s="1"/>
  <c r="J124" i="1"/>
  <c r="K124" i="1" s="1"/>
  <c r="L124" i="1" s="1"/>
  <c r="J123" i="1"/>
  <c r="K123" i="1" s="1"/>
  <c r="L123" i="1" s="1"/>
  <c r="J122" i="1"/>
  <c r="K122" i="1" s="1"/>
  <c r="L122" i="1" s="1"/>
  <c r="J121" i="1"/>
  <c r="K121" i="1" s="1"/>
  <c r="L121" i="1" s="1"/>
  <c r="J120" i="1"/>
  <c r="K120" i="1" s="1"/>
  <c r="L120" i="1" s="1"/>
  <c r="J119" i="1"/>
  <c r="K119" i="1" s="1"/>
  <c r="L119" i="1" s="1"/>
  <c r="J118" i="1"/>
  <c r="K118" i="1" s="1"/>
  <c r="L118" i="1" s="1"/>
  <c r="J117" i="1"/>
  <c r="K117" i="1" s="1"/>
  <c r="L117" i="1" s="1"/>
  <c r="J116" i="1"/>
  <c r="K116" i="1" s="1"/>
  <c r="L116" i="1" s="1"/>
  <c r="J115" i="1"/>
  <c r="K115" i="1" s="1"/>
  <c r="L115" i="1" s="1"/>
  <c r="J114" i="1"/>
  <c r="K114" i="1" s="1"/>
  <c r="L114" i="1" s="1"/>
  <c r="J112" i="1"/>
  <c r="K112" i="1" s="1"/>
  <c r="L112" i="1" s="1"/>
  <c r="J111" i="1"/>
  <c r="K111" i="1" s="1"/>
  <c r="L111" i="1" s="1"/>
  <c r="J110" i="1"/>
  <c r="K110" i="1" s="1"/>
  <c r="L110" i="1" s="1"/>
  <c r="J109" i="1"/>
  <c r="K109" i="1" s="1"/>
  <c r="L109" i="1" s="1"/>
  <c r="J106" i="1"/>
  <c r="K106" i="1" s="1"/>
  <c r="L106" i="1" s="1"/>
  <c r="J105" i="1"/>
  <c r="K105" i="1" s="1"/>
  <c r="L105" i="1" s="1"/>
  <c r="J104" i="1"/>
  <c r="K104" i="1" s="1"/>
  <c r="L104" i="1" s="1"/>
  <c r="J103" i="1"/>
  <c r="K103" i="1" s="1"/>
  <c r="L103" i="1" s="1"/>
  <c r="J102" i="1"/>
  <c r="K102" i="1" s="1"/>
  <c r="L102" i="1" s="1"/>
  <c r="J101" i="1"/>
  <c r="K101" i="1" s="1"/>
  <c r="L101" i="1" s="1"/>
  <c r="J100" i="1"/>
  <c r="K100" i="1" s="1"/>
  <c r="L100" i="1" s="1"/>
  <c r="J99" i="1"/>
  <c r="K99" i="1" s="1"/>
  <c r="L99" i="1" s="1"/>
  <c r="J98" i="1"/>
  <c r="K98" i="1" s="1"/>
  <c r="L98" i="1" s="1"/>
  <c r="J97" i="1"/>
  <c r="K97" i="1" s="1"/>
  <c r="L97" i="1" s="1"/>
  <c r="J94" i="1"/>
  <c r="K94" i="1" s="1"/>
  <c r="L94" i="1" s="1"/>
  <c r="J93" i="1"/>
  <c r="K93" i="1" s="1"/>
  <c r="L93" i="1" s="1"/>
  <c r="J92" i="1"/>
  <c r="K92" i="1" s="1"/>
  <c r="L92" i="1" s="1"/>
  <c r="J91" i="1"/>
  <c r="K91" i="1" s="1"/>
  <c r="L91" i="1" s="1"/>
  <c r="J90" i="1"/>
  <c r="K90" i="1" s="1"/>
  <c r="L90" i="1" s="1"/>
  <c r="J89" i="1"/>
  <c r="K89" i="1" s="1"/>
  <c r="L89" i="1" s="1"/>
  <c r="J88" i="1"/>
  <c r="K88" i="1" s="1"/>
  <c r="L88" i="1" s="1"/>
  <c r="J87" i="1"/>
  <c r="K87" i="1" s="1"/>
  <c r="L87" i="1" s="1"/>
  <c r="J86" i="1"/>
  <c r="K86" i="1" s="1"/>
  <c r="L86" i="1" s="1"/>
  <c r="J85" i="1"/>
  <c r="K85" i="1" s="1"/>
  <c r="L85" i="1" s="1"/>
  <c r="J84" i="1"/>
  <c r="K84" i="1" s="1"/>
  <c r="L84" i="1" s="1"/>
  <c r="J83" i="1"/>
  <c r="K83" i="1" s="1"/>
  <c r="L83" i="1" s="1"/>
  <c r="J54" i="1"/>
  <c r="K54" i="1" s="1"/>
  <c r="L54" i="1" s="1"/>
  <c r="J53" i="1"/>
  <c r="K53" i="1" s="1"/>
  <c r="L53" i="1" s="1"/>
  <c r="J52" i="1"/>
  <c r="K52" i="1" s="1"/>
  <c r="L52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J7" i="1"/>
  <c r="K7" i="1" s="1"/>
  <c r="L7" i="1" s="1"/>
  <c r="I8" i="8"/>
  <c r="J8" i="8" s="1"/>
  <c r="I9" i="8"/>
  <c r="J9" i="8" s="1"/>
  <c r="I10" i="8"/>
  <c r="J10" i="8" s="1"/>
  <c r="K10" i="8" s="1"/>
  <c r="I7" i="8"/>
  <c r="J91" i="9"/>
  <c r="K91" i="9" s="1"/>
  <c r="L91" i="9" s="1"/>
  <c r="J88" i="9"/>
  <c r="K88" i="9" s="1"/>
  <c r="L88" i="9" s="1"/>
  <c r="J79" i="9"/>
  <c r="K79" i="9" s="1"/>
  <c r="L79" i="9" s="1"/>
  <c r="J81" i="9"/>
  <c r="K81" i="9" s="1"/>
  <c r="L81" i="9" s="1"/>
  <c r="J82" i="9"/>
  <c r="K82" i="9" s="1"/>
  <c r="L82" i="9" s="1"/>
  <c r="J78" i="9"/>
  <c r="K78" i="9" s="1"/>
  <c r="L78" i="9" s="1"/>
  <c r="J75" i="9"/>
  <c r="K75" i="9" s="1"/>
  <c r="L75" i="9" s="1"/>
  <c r="J74" i="9"/>
  <c r="K74" i="9" s="1"/>
  <c r="L74" i="9" s="1"/>
  <c r="J71" i="9"/>
  <c r="K71" i="9" s="1"/>
  <c r="L71" i="9" s="1"/>
  <c r="J66" i="9"/>
  <c r="K66" i="9" s="1"/>
  <c r="L66" i="9" s="1"/>
  <c r="J67" i="9"/>
  <c r="K67" i="9" s="1"/>
  <c r="L67" i="9" s="1"/>
  <c r="J68" i="9"/>
  <c r="K68" i="9" s="1"/>
  <c r="L68" i="9" s="1"/>
  <c r="J65" i="9"/>
  <c r="K65" i="9" s="1"/>
  <c r="L65" i="9" s="1"/>
  <c r="J48" i="9"/>
  <c r="K48" i="9" s="1"/>
  <c r="L48" i="9" s="1"/>
  <c r="J49" i="9"/>
  <c r="K49" i="9" s="1"/>
  <c r="L49" i="9" s="1"/>
  <c r="J50" i="9"/>
  <c r="K50" i="9" s="1"/>
  <c r="L50" i="9" s="1"/>
  <c r="J51" i="9"/>
  <c r="K51" i="9" s="1"/>
  <c r="L51" i="9" s="1"/>
  <c r="J52" i="9"/>
  <c r="K52" i="9" s="1"/>
  <c r="L52" i="9" s="1"/>
  <c r="J53" i="9"/>
  <c r="K53" i="9" s="1"/>
  <c r="L53" i="9" s="1"/>
  <c r="J54" i="9"/>
  <c r="K54" i="9" s="1"/>
  <c r="L54" i="9" s="1"/>
  <c r="J55" i="9"/>
  <c r="K55" i="9" s="1"/>
  <c r="L55" i="9" s="1"/>
  <c r="J56" i="9"/>
  <c r="K56" i="9" s="1"/>
  <c r="L56" i="9" s="1"/>
  <c r="J57" i="9"/>
  <c r="K57" i="9" s="1"/>
  <c r="L57" i="9" s="1"/>
  <c r="J58" i="9"/>
  <c r="K58" i="9" s="1"/>
  <c r="L58" i="9" s="1"/>
  <c r="J59" i="9"/>
  <c r="K59" i="9" s="1"/>
  <c r="L59" i="9" s="1"/>
  <c r="J60" i="9"/>
  <c r="K60" i="9" s="1"/>
  <c r="L60" i="9" s="1"/>
  <c r="J61" i="9"/>
  <c r="K61" i="9" s="1"/>
  <c r="L61" i="9" s="1"/>
  <c r="J62" i="9"/>
  <c r="K62" i="9" s="1"/>
  <c r="L62" i="9" s="1"/>
  <c r="J47" i="9"/>
  <c r="K47" i="9" s="1"/>
  <c r="L47" i="9" s="1"/>
  <c r="J23" i="9"/>
  <c r="K23" i="9" s="1"/>
  <c r="L23" i="9" s="1"/>
  <c r="J24" i="9"/>
  <c r="K24" i="9" s="1"/>
  <c r="L24" i="9" s="1"/>
  <c r="J25" i="9"/>
  <c r="K25" i="9" s="1"/>
  <c r="L25" i="9" s="1"/>
  <c r="J26" i="9"/>
  <c r="K26" i="9" s="1"/>
  <c r="L26" i="9" s="1"/>
  <c r="J27" i="9"/>
  <c r="K27" i="9" s="1"/>
  <c r="L27" i="9" s="1"/>
  <c r="J28" i="9"/>
  <c r="K28" i="9" s="1"/>
  <c r="L28" i="9" s="1"/>
  <c r="J29" i="9"/>
  <c r="K29" i="9" s="1"/>
  <c r="L29" i="9" s="1"/>
  <c r="J30" i="9"/>
  <c r="K30" i="9" s="1"/>
  <c r="L30" i="9" s="1"/>
  <c r="J31" i="9"/>
  <c r="K31" i="9" s="1"/>
  <c r="L31" i="9" s="1"/>
  <c r="J32" i="9"/>
  <c r="K32" i="9" s="1"/>
  <c r="L32" i="9" s="1"/>
  <c r="J33" i="9"/>
  <c r="K33" i="9" s="1"/>
  <c r="L33" i="9" s="1"/>
  <c r="J34" i="9"/>
  <c r="K34" i="9" s="1"/>
  <c r="L34" i="9" s="1"/>
  <c r="J35" i="9"/>
  <c r="K35" i="9" s="1"/>
  <c r="L35" i="9" s="1"/>
  <c r="J36" i="9"/>
  <c r="K36" i="9" s="1"/>
  <c r="L36" i="9" s="1"/>
  <c r="J37" i="9"/>
  <c r="K37" i="9" s="1"/>
  <c r="L37" i="9" s="1"/>
  <c r="J38" i="9"/>
  <c r="K38" i="9" s="1"/>
  <c r="L38" i="9" s="1"/>
  <c r="J39" i="9"/>
  <c r="K39" i="9" s="1"/>
  <c r="L39" i="9" s="1"/>
  <c r="J40" i="9"/>
  <c r="K40" i="9" s="1"/>
  <c r="L40" i="9" s="1"/>
  <c r="J41" i="9"/>
  <c r="K41" i="9" s="1"/>
  <c r="L41" i="9" s="1"/>
  <c r="J42" i="9"/>
  <c r="K42" i="9" s="1"/>
  <c r="L42" i="9" s="1"/>
  <c r="J43" i="9"/>
  <c r="K43" i="9" s="1"/>
  <c r="L43" i="9" s="1"/>
  <c r="J22" i="9"/>
  <c r="K22" i="9" s="1"/>
  <c r="L22" i="9" s="1"/>
  <c r="J15" i="9"/>
  <c r="K15" i="9" s="1"/>
  <c r="L15" i="9" s="1"/>
  <c r="J16" i="9"/>
  <c r="K16" i="9" s="1"/>
  <c r="L16" i="9" s="1"/>
  <c r="J17" i="9"/>
  <c r="K17" i="9" s="1"/>
  <c r="L17" i="9" s="1"/>
  <c r="J18" i="9"/>
  <c r="K18" i="9" s="1"/>
  <c r="L18" i="9" s="1"/>
  <c r="J14" i="9"/>
  <c r="K14" i="9" s="1"/>
  <c r="L14" i="9" s="1"/>
  <c r="J11" i="9"/>
  <c r="K11" i="9" s="1"/>
  <c r="L11" i="9" s="1"/>
  <c r="J10" i="9"/>
  <c r="K10" i="9" s="1"/>
  <c r="L10" i="9" s="1"/>
  <c r="J8" i="9"/>
  <c r="J7" i="9"/>
  <c r="L27" i="17"/>
  <c r="J4" i="14"/>
  <c r="F4" i="14"/>
  <c r="A4" i="20"/>
  <c r="L16" i="17"/>
  <c r="J4" i="1"/>
  <c r="F4" i="1"/>
  <c r="A4" i="1"/>
  <c r="J4" i="6"/>
  <c r="F4" i="6"/>
  <c r="A4" i="6"/>
  <c r="K4" i="7"/>
  <c r="H4" i="7"/>
  <c r="B4" i="7"/>
  <c r="J4" i="17"/>
  <c r="F4" i="17"/>
  <c r="A4" i="17"/>
  <c r="A4" i="14"/>
  <c r="I4" i="8"/>
  <c r="F4" i="8"/>
  <c r="A4" i="8"/>
  <c r="J4" i="9"/>
  <c r="E4" i="9"/>
  <c r="A4" i="9"/>
  <c r="I4" i="18"/>
  <c r="F4" i="18"/>
  <c r="A4" i="18"/>
  <c r="J3" i="19"/>
  <c r="B3" i="19"/>
  <c r="B4" i="15"/>
  <c r="D4" i="15"/>
  <c r="A4" i="15"/>
  <c r="H4" i="13"/>
  <c r="L9" i="17"/>
  <c r="L13" i="14"/>
  <c r="L26" i="14"/>
  <c r="L25" i="14"/>
  <c r="L12" i="14"/>
  <c r="L8" i="14"/>
  <c r="L10" i="17"/>
  <c r="L29" i="17"/>
  <c r="L17" i="14"/>
  <c r="L20" i="14"/>
  <c r="L18" i="14"/>
  <c r="K11" i="21"/>
  <c r="K7" i="17" l="1"/>
  <c r="J33" i="17"/>
  <c r="L20" i="17"/>
  <c r="C15" i="15"/>
  <c r="L11" i="14"/>
  <c r="I13" i="8"/>
  <c r="J83" i="6"/>
  <c r="L8" i="17"/>
  <c r="K6" i="19"/>
  <c r="J25" i="19"/>
  <c r="C16" i="15" s="1"/>
  <c r="K7" i="14"/>
  <c r="K30" i="14" s="1"/>
  <c r="J30" i="14"/>
  <c r="C14" i="15" s="1"/>
  <c r="K6" i="1"/>
  <c r="J310" i="1"/>
  <c r="C10" i="15" s="1"/>
  <c r="C19" i="15" s="1"/>
  <c r="K7" i="9"/>
  <c r="J94" i="9"/>
  <c r="C7" i="15" s="1"/>
  <c r="J7" i="18"/>
  <c r="I85" i="18"/>
  <c r="J14" i="21"/>
  <c r="D17" i="15" s="1"/>
  <c r="L23" i="17"/>
  <c r="I14" i="21"/>
  <c r="C17" i="15" s="1"/>
  <c r="K64" i="7"/>
  <c r="C12" i="15" s="1"/>
  <c r="L7" i="17"/>
  <c r="L7" i="14"/>
  <c r="L24" i="17"/>
  <c r="C13" i="15"/>
  <c r="L27" i="14"/>
  <c r="L8" i="7"/>
  <c r="L64" i="7" s="1"/>
  <c r="K25" i="17"/>
  <c r="L25" i="17" s="1"/>
  <c r="L28" i="17"/>
  <c r="K6" i="21"/>
  <c r="K24" i="17"/>
  <c r="K18" i="17"/>
  <c r="L18" i="17" s="1"/>
  <c r="K12" i="17"/>
  <c r="K21" i="14"/>
  <c r="L21" i="14" s="1"/>
  <c r="K15" i="14"/>
  <c r="K7" i="6"/>
  <c r="C11" i="15"/>
  <c r="J7" i="8"/>
  <c r="C8" i="15"/>
  <c r="K9" i="8"/>
  <c r="K8" i="8"/>
  <c r="L8" i="19"/>
  <c r="K20" i="19"/>
  <c r="L10" i="19"/>
  <c r="K8" i="9"/>
  <c r="L8" i="9" s="1"/>
  <c r="M27" i="7"/>
  <c r="L71" i="6"/>
  <c r="K70" i="6"/>
  <c r="L70" i="6" s="1"/>
  <c r="K63" i="6"/>
  <c r="L63" i="6" s="1"/>
  <c r="K66" i="6"/>
  <c r="L66" i="6" s="1"/>
  <c r="K62" i="6"/>
  <c r="L62" i="6" s="1"/>
  <c r="K53" i="6"/>
  <c r="L53" i="6" s="1"/>
  <c r="K52" i="6"/>
  <c r="L52" i="6" s="1"/>
  <c r="K49" i="6"/>
  <c r="L49" i="6" s="1"/>
  <c r="L48" i="6"/>
  <c r="L45" i="6"/>
  <c r="K44" i="6"/>
  <c r="L44" i="6" s="1"/>
  <c r="L47" i="6"/>
  <c r="K59" i="6"/>
  <c r="L59" i="6" s="1"/>
  <c r="L56" i="6"/>
  <c r="K55" i="6"/>
  <c r="L55" i="6" s="1"/>
  <c r="K51" i="6"/>
  <c r="L51" i="6" s="1"/>
  <c r="K47" i="6"/>
  <c r="K43" i="6"/>
  <c r="L43" i="6" s="1"/>
  <c r="K7" i="18"/>
  <c r="K21" i="18"/>
  <c r="K11" i="18"/>
  <c r="K26" i="18"/>
  <c r="K29" i="18"/>
  <c r="K9" i="18"/>
  <c r="K45" i="18"/>
  <c r="K32" i="18"/>
  <c r="K17" i="18"/>
  <c r="K68" i="18"/>
  <c r="J16" i="18"/>
  <c r="K16" i="18" s="1"/>
  <c r="K37" i="18"/>
  <c r="K23" i="18"/>
  <c r="K62" i="18"/>
  <c r="L59" i="7"/>
  <c r="M59" i="7" s="1"/>
  <c r="L58" i="7"/>
  <c r="M58" i="7" s="1"/>
  <c r="L24" i="7"/>
  <c r="M24" i="7" s="1"/>
  <c r="L23" i="7"/>
  <c r="M23" i="7" s="1"/>
  <c r="K302" i="1"/>
  <c r="L302" i="1" s="1"/>
  <c r="K301" i="1"/>
  <c r="L301" i="1" s="1"/>
  <c r="L59" i="1"/>
  <c r="K306" i="1"/>
  <c r="L306" i="1" s="1"/>
  <c r="K13" i="6"/>
  <c r="L13" i="6" s="1"/>
  <c r="L74" i="6"/>
  <c r="L78" i="6"/>
  <c r="K38" i="6"/>
  <c r="L38" i="6" s="1"/>
  <c r="K39" i="6"/>
  <c r="L39" i="6" s="1"/>
  <c r="L14" i="6"/>
  <c r="K15" i="6"/>
  <c r="L15" i="6" s="1"/>
  <c r="K18" i="6"/>
  <c r="L18" i="6" s="1"/>
  <c r="K34" i="6"/>
  <c r="L34" i="6" s="1"/>
  <c r="K12" i="6"/>
  <c r="L12" i="6" s="1"/>
  <c r="L33" i="6"/>
  <c r="L37" i="6"/>
  <c r="K36" i="6"/>
  <c r="L36" i="6" s="1"/>
  <c r="K9" i="6"/>
  <c r="L9" i="6" s="1"/>
  <c r="K10" i="6"/>
  <c r="L8" i="6"/>
  <c r="L6" i="1" l="1"/>
  <c r="L310" i="1" s="1"/>
  <c r="K310" i="1"/>
  <c r="L6" i="19"/>
  <c r="K25" i="19"/>
  <c r="L30" i="14"/>
  <c r="D16" i="15"/>
  <c r="L7" i="9"/>
  <c r="L94" i="9" s="1"/>
  <c r="K94" i="9"/>
  <c r="D7" i="15" s="1"/>
  <c r="D14" i="15"/>
  <c r="K85" i="18"/>
  <c r="E15" i="15" s="1"/>
  <c r="D13" i="15"/>
  <c r="J13" i="8"/>
  <c r="D8" i="15" s="1"/>
  <c r="K83" i="6"/>
  <c r="D11" i="15" s="1"/>
  <c r="E7" i="15"/>
  <c r="K14" i="21"/>
  <c r="E17" i="15" s="1"/>
  <c r="J85" i="18"/>
  <c r="K33" i="17"/>
  <c r="L15" i="14"/>
  <c r="L12" i="17"/>
  <c r="L33" i="17" s="1"/>
  <c r="E13" i="15" s="1"/>
  <c r="L20" i="19"/>
  <c r="E14" i="15"/>
  <c r="D15" i="15"/>
  <c r="M8" i="7"/>
  <c r="M64" i="7" s="1"/>
  <c r="E12" i="15" s="1"/>
  <c r="E10" i="15"/>
  <c r="K7" i="8"/>
  <c r="K13" i="8" s="1"/>
  <c r="L7" i="6"/>
  <c r="L83" i="6" s="1"/>
  <c r="E8" i="15"/>
  <c r="D10" i="15"/>
  <c r="D12" i="15"/>
  <c r="L10" i="6"/>
  <c r="L25" i="19" l="1"/>
  <c r="E16" i="15" s="1"/>
  <c r="D19" i="15"/>
  <c r="E11" i="15"/>
  <c r="E19" i="15" s="1"/>
</calcChain>
</file>

<file path=xl/sharedStrings.xml><?xml version="1.0" encoding="utf-8"?>
<sst xmlns="http://schemas.openxmlformats.org/spreadsheetml/2006/main" count="1275" uniqueCount="903">
  <si>
    <t>W 85</t>
  </si>
  <si>
    <t>skupaj v EUR</t>
  </si>
  <si>
    <t>par</t>
  </si>
  <si>
    <t>ATELJEJI IN PRODUKCIJSKI PROSTORI</t>
  </si>
  <si>
    <t>/</t>
  </si>
  <si>
    <t>VIDEO POSTPRODUKCIJA</t>
  </si>
  <si>
    <t>TONSKA TEHNIKA</t>
  </si>
  <si>
    <t>GARDEROBA</t>
  </si>
  <si>
    <t>REKVIZITI</t>
  </si>
  <si>
    <t>ATELJEJI IN PROD. PROSTORI</t>
  </si>
  <si>
    <t>na uro</t>
  </si>
  <si>
    <t>na izmeno</t>
  </si>
  <si>
    <t xml:space="preserve"> </t>
  </si>
  <si>
    <t xml:space="preserve"> prepisi zvoka</t>
  </si>
  <si>
    <t xml:space="preserve"> DELO</t>
  </si>
  <si>
    <t xml:space="preserve"> Re-recording mikser</t>
  </si>
  <si>
    <t xml:space="preserve"> Oblikovalec zvoka</t>
  </si>
  <si>
    <t xml:space="preserve"> Tonski tehnik</t>
  </si>
  <si>
    <t xml:space="preserve"> Kinooperater</t>
  </si>
  <si>
    <t>strojna ura</t>
  </si>
  <si>
    <t>Mizarska delavnica</t>
  </si>
  <si>
    <t>št.ur</t>
  </si>
  <si>
    <t>DIGITALNA MONTAŽA SLIKE 2</t>
  </si>
  <si>
    <t>DIGITALNA MONTAŽA SLIKE 3</t>
  </si>
  <si>
    <t xml:space="preserve">DIGITALNA MONTAŽA SLIKE 4 </t>
  </si>
  <si>
    <t>DELO:</t>
  </si>
  <si>
    <t>število ur</t>
  </si>
  <si>
    <t>število izmen</t>
  </si>
  <si>
    <t>&gt; SNEMALNA TEHNIKA</t>
  </si>
  <si>
    <t>&gt; PODATKI PRODUKCIJE</t>
  </si>
  <si>
    <t>&gt; SVETLOBNA TEHNIKA</t>
  </si>
  <si>
    <t>&gt; SCENSKA TEHNIKA</t>
  </si>
  <si>
    <t>&gt; TONSKA TEHNIKA</t>
  </si>
  <si>
    <t>&gt; GARDEROBA</t>
  </si>
  <si>
    <t>&gt; REKVIZITI</t>
  </si>
  <si>
    <t>&gt; TEHNIČNO OSEBJE</t>
  </si>
  <si>
    <t>&gt; VIDEO POSTPRODUKCIJA</t>
  </si>
  <si>
    <t>&gt; ATELJEJI IN PRODUKCIJSKI PROSTORI</t>
  </si>
  <si>
    <t>FUNDUS REKVIZITOV</t>
  </si>
  <si>
    <t>enota</t>
  </si>
  <si>
    <t>redna delovna
 ura do 8 ur</t>
  </si>
  <si>
    <t>Scenski tehnik</t>
  </si>
  <si>
    <t xml:space="preserve">VELIKI ATELJE (P01) </t>
  </si>
  <si>
    <t xml:space="preserve">MALI ATELJE (P02) </t>
  </si>
  <si>
    <t>OSTALA OPREMA IN USLUGE</t>
  </si>
  <si>
    <t>stol za kom/dan</t>
  </si>
  <si>
    <t>miza za kom / dan</t>
  </si>
  <si>
    <t>telefonski priključek</t>
  </si>
  <si>
    <t>internet priključek</t>
  </si>
  <si>
    <t>fotokopija A4 / enoto</t>
  </si>
  <si>
    <t>električna tarifa za kWh</t>
  </si>
  <si>
    <t>izredno varovanje - varnostnik / uro</t>
  </si>
  <si>
    <t>izredno čiščenje - čistilka / uro</t>
  </si>
  <si>
    <t>KLET - K</t>
  </si>
  <si>
    <t>PRITLIČJE - P</t>
  </si>
  <si>
    <t>Čakalnica (P38)</t>
  </si>
  <si>
    <t>Garderoba igralke (P35)</t>
  </si>
  <si>
    <t>Garderoba igralci (P32)</t>
  </si>
  <si>
    <t>Garderoba statisti (P29)</t>
  </si>
  <si>
    <t>Garderoba statistke (P26)</t>
  </si>
  <si>
    <t>Glavna igralka (P21)</t>
  </si>
  <si>
    <t>Glavni igralec (P19)</t>
  </si>
  <si>
    <t>Maska I. (P23,24)</t>
  </si>
  <si>
    <t>Produkcijska pisarna I. (P17)</t>
  </si>
  <si>
    <t>Produkcijska pisarna IV. (P14)</t>
  </si>
  <si>
    <t>Šivalnica (P13)</t>
  </si>
  <si>
    <t>Pralnica (P12)</t>
  </si>
  <si>
    <t>Temnica (P04 in P05)</t>
  </si>
  <si>
    <t>Temnica (P06 in P07)</t>
  </si>
  <si>
    <t xml:space="preserve">Priročno skladišče (P03) </t>
  </si>
  <si>
    <t>Priročno skladišče (P08)</t>
  </si>
  <si>
    <t>NADSTROPJE - N</t>
  </si>
  <si>
    <t>Produkcijska pisarna V. (N01)</t>
  </si>
  <si>
    <t>Produkcijska pisarna VI.  (N02)</t>
  </si>
  <si>
    <t>Maska III. (N07)</t>
  </si>
  <si>
    <t xml:space="preserve">DELAVNICE </t>
  </si>
  <si>
    <t>Montaža scenskih elementov (P67)</t>
  </si>
  <si>
    <t>Ročna mizarska delavnica (P68)</t>
  </si>
  <si>
    <t xml:space="preserve">Mizarska delavnica (P69) </t>
  </si>
  <si>
    <t>RAZDELILCI</t>
  </si>
  <si>
    <t>63 A 5P (380 V) / 3 x 63 A 3P (230 V)</t>
  </si>
  <si>
    <t>63 A 5P (380 V) / 6 x 32 A 3P (230 V)</t>
  </si>
  <si>
    <t>STRAND LIGHTING SIRIO 2500 W 220 V</t>
  </si>
  <si>
    <t>STRAND LIGHTING SIRIO 1200 W 220 V</t>
  </si>
  <si>
    <t>IANEBEAM 800 W 220 V (red head)</t>
  </si>
  <si>
    <t>IANEBEAM 1000 W 220 V (red head)</t>
  </si>
  <si>
    <t>IANEBEAM 2000 W 220 V  (blonde)</t>
  </si>
  <si>
    <t>ARIEL 1000 W 220 V</t>
  </si>
  <si>
    <t xml:space="preserve">ANTARES 5000 W 220 V </t>
  </si>
  <si>
    <t xml:space="preserve">ANTARES 2500 W 220 V </t>
  </si>
  <si>
    <t>CREMER 5000 W 220 V</t>
  </si>
  <si>
    <t>Produkcijska pisarna II. (P16)</t>
  </si>
  <si>
    <t>na dan</t>
  </si>
  <si>
    <t>STATIVI</t>
  </si>
  <si>
    <t>PRIPOMOČKI ZA PRITRJEVANJE</t>
  </si>
  <si>
    <t>kom</t>
  </si>
  <si>
    <t>skupaj</t>
  </si>
  <si>
    <t>HMI 5600K - STRAND LIGHTING FRESNEL</t>
  </si>
  <si>
    <t>STRAND LIGHTING SIRIO 12 kW 220 V - ff</t>
  </si>
  <si>
    <t>KLASIČNA SVETLOBNA TEHNIKA (Tungsten)</t>
  </si>
  <si>
    <t>GLADIATOR - 2 iztega, 361 cm, max obrem. 120 kg</t>
  </si>
  <si>
    <t>MANFROTTO B 150 - Strato Safe Crank-up Stand</t>
  </si>
  <si>
    <t>MANFROTTO 387XU - Super Wind-up Stand</t>
  </si>
  <si>
    <t>MANFROTTO A300 - High overhead roller stand</t>
  </si>
  <si>
    <t>število
 dni po 8 ur
na dan</t>
  </si>
  <si>
    <t>PODATKI PRODUKCIJE</t>
  </si>
  <si>
    <t>92 cm</t>
  </si>
  <si>
    <t>57 cm</t>
  </si>
  <si>
    <t>F I L T R I</t>
  </si>
  <si>
    <t>št. dni</t>
  </si>
  <si>
    <t>SKUPAJ V EUR</t>
  </si>
  <si>
    <t xml:space="preserve">PRIBOR </t>
  </si>
  <si>
    <t>SCENSKI PRIBOR</t>
  </si>
  <si>
    <t>Producent:</t>
  </si>
  <si>
    <t>Termin:</t>
  </si>
  <si>
    <t>Filmski studio Viba film Ljubljana ne prevzema odgovornosti za specifikacijo tehničnih storitev in uslug  s tem predstavitvenim obrazcem s strani od studia nepooblaščenih oseb.</t>
  </si>
  <si>
    <t>Predlagatelj sprejema določila Pravilnika o hišnem redu in Pravilnika o splošnih pogojih najema Filmskega studia Viba film Ljubljana.</t>
  </si>
  <si>
    <t>Projekt:</t>
  </si>
  <si>
    <t>KAZALO:</t>
  </si>
  <si>
    <t>TERMIN PROJEKTA (od/do):</t>
  </si>
  <si>
    <t>PRODUCENT:</t>
  </si>
  <si>
    <t>Obvezno izpolniti:</t>
  </si>
  <si>
    <t xml:space="preserve"> 6 stopnic</t>
  </si>
  <si>
    <t>10 stopnic</t>
  </si>
  <si>
    <t>SVETLOBNA TEHNIKA</t>
  </si>
  <si>
    <t>ARRISUN 120</t>
  </si>
  <si>
    <t xml:space="preserve">12 kW 220 V </t>
  </si>
  <si>
    <t>ARRISUN 60</t>
  </si>
  <si>
    <t>6 kW 220 V</t>
  </si>
  <si>
    <t>ARRISUN 40/25</t>
  </si>
  <si>
    <t>ARRISUN 12 plus</t>
  </si>
  <si>
    <t>1200 W 220 V</t>
  </si>
  <si>
    <t xml:space="preserve">ARRISUN 5 </t>
  </si>
  <si>
    <t>575 W 220 V</t>
  </si>
  <si>
    <t xml:space="preserve">ARRISUN 2 </t>
  </si>
  <si>
    <t>200 W SE</t>
  </si>
  <si>
    <t>ARRILUX  125 W pocket par - basic kit</t>
  </si>
  <si>
    <t>STRAND LIGHTING SIRIO 6 kW 220 V - ff</t>
  </si>
  <si>
    <t>(baby)</t>
  </si>
  <si>
    <t>IANIRO MINI SPOT Fresnel 500 W + dimer na kablu</t>
  </si>
  <si>
    <t>IANIRO MINI SPOT Fresnel 300 W + dimer na kablu</t>
  </si>
  <si>
    <t xml:space="preserve">HALOGEN 3200 K (Tungsten) - brez leče </t>
  </si>
  <si>
    <t xml:space="preserve">BOLKA 4x1000 W </t>
  </si>
  <si>
    <t>DEDOLIGHT LUČI - komplet v kovčku</t>
  </si>
  <si>
    <t>WALL-O-LITE -10 žarnic - 120 cm</t>
  </si>
  <si>
    <t xml:space="preserve">WALL-O-LITE DMX -10 žarnic-120 cm </t>
  </si>
  <si>
    <t>MANFROTTO 626BU - Heavy duty stand</t>
  </si>
  <si>
    <t>MANFROTTO  A122 (1 izteg)-Mini low combo stand</t>
  </si>
  <si>
    <t>MANFROTTO A228S - 60" Turtle C-stand</t>
  </si>
  <si>
    <t>IANIRO na kolesih, 10 kW</t>
  </si>
  <si>
    <t>IANIRO na kolesih, 2-5 kW</t>
  </si>
  <si>
    <t xml:space="preserve">IANIRO železni, fus </t>
  </si>
  <si>
    <t>IANIRO 2577, Alu</t>
  </si>
  <si>
    <t>IANIRO 2570 Kangaroo</t>
  </si>
  <si>
    <t>IANIRO 2370 Kangaroo mini</t>
  </si>
  <si>
    <r>
      <t>NASLOV PROJEKTA</t>
    </r>
    <r>
      <rPr>
        <sz val="9"/>
        <rFont val="Arial"/>
        <family val="2"/>
        <charset val="238"/>
      </rPr>
      <t>:</t>
    </r>
  </si>
  <si>
    <t xml:space="preserve">varnostna vrv s karabinom </t>
  </si>
  <si>
    <t xml:space="preserve">jeklena pletenica s karabinom </t>
  </si>
  <si>
    <t>SENČILA,  MREŽE,  ZASTAVE</t>
  </si>
  <si>
    <t>Srebrna blenda v okvirju</t>
  </si>
  <si>
    <t>100x100 cm</t>
  </si>
  <si>
    <t>Stiropor v okvirju</t>
  </si>
  <si>
    <t>90x90 cm</t>
  </si>
  <si>
    <t>Držalo za stiropor (fiksirna plošča)</t>
  </si>
  <si>
    <t>Fiksirne vilice za stiropor</t>
  </si>
  <si>
    <t>Efekt tabla (coculoris wood)</t>
  </si>
  <si>
    <t>40x60 cm</t>
  </si>
  <si>
    <t>25x106 cm</t>
  </si>
  <si>
    <t>122x122 cm</t>
  </si>
  <si>
    <t>Senčilo s stranicami 24"x72"</t>
  </si>
  <si>
    <t>floppy</t>
  </si>
  <si>
    <t>60x182 cm</t>
  </si>
  <si>
    <t>Senčilo s stranicami 48"x48"</t>
  </si>
  <si>
    <t>Enojna mreža 18"x24" črna,bela</t>
  </si>
  <si>
    <t>45x60 cm</t>
  </si>
  <si>
    <t>Dvojna mreža 18"x24" črna,bela</t>
  </si>
  <si>
    <t>Trojna mreža 18"x24" črna,bela</t>
  </si>
  <si>
    <t>Enojna mreža 24"x36" črna,bela</t>
  </si>
  <si>
    <t>60x90 cm</t>
  </si>
  <si>
    <t>Dvojna mreža 24"x36" črna,bela</t>
  </si>
  <si>
    <t>Trojna mreža 24"x36" črna,bela</t>
  </si>
  <si>
    <t>Enojna mreža 48"x48" črna,bela</t>
  </si>
  <si>
    <t>Dvojna mreža 48"x48" črna,bela</t>
  </si>
  <si>
    <t>Trojna mreža 48"x48" črna,bela</t>
  </si>
  <si>
    <t>Francoska klapa - kovinska</t>
  </si>
  <si>
    <t>Francoska klapa - plastična</t>
  </si>
  <si>
    <t xml:space="preserve">Razdelilna omara: </t>
  </si>
  <si>
    <t>63 A 3P (230 V) / 2 x 32 A 3P (230 V)</t>
  </si>
  <si>
    <t xml:space="preserve">                        / 4 x 16 A - šuko (230 V) </t>
  </si>
  <si>
    <t xml:space="preserve">                        / 3 x 32 A 3P (230 V)</t>
  </si>
  <si>
    <t xml:space="preserve">                        / 3 x 16 A - šuko (230 V)</t>
  </si>
  <si>
    <t xml:space="preserve">                        / 6 x 16 A - šuko (230 V)</t>
  </si>
  <si>
    <t>Kabelski razdelilci in adapterji:</t>
  </si>
  <si>
    <t>K  A  B  L  I</t>
  </si>
  <si>
    <t>dolžina: 15 m</t>
  </si>
  <si>
    <t>KABELSKI PODALJŠKI:</t>
  </si>
  <si>
    <t>dolžina: 10 m</t>
  </si>
  <si>
    <t>dolžina: 25 m</t>
  </si>
  <si>
    <t xml:space="preserve">dolžina: 50 m </t>
  </si>
  <si>
    <t xml:space="preserve">dolžina: 15 m </t>
  </si>
  <si>
    <t>Šuko  3 x 1,5 mm²</t>
  </si>
  <si>
    <t xml:space="preserve">Šuko  3 x 2,5 mm² </t>
  </si>
  <si>
    <t>KABLI NA NAVIJALIH  (dromli):</t>
  </si>
  <si>
    <t>dolžina: 50 m</t>
  </si>
  <si>
    <t>MEŠALNA MIZA</t>
  </si>
  <si>
    <t>Mešalna miza TEMPO 12 v kovčku, kabli DMX XLR5</t>
  </si>
  <si>
    <t>REGULATORJI - dimmerji</t>
  </si>
  <si>
    <r>
      <t xml:space="preserve">HMI 5600K - PAR (FF) </t>
    </r>
    <r>
      <rPr>
        <sz val="10"/>
        <rFont val="Arial"/>
        <family val="2"/>
        <charset val="238"/>
      </rPr>
      <t>&amp; balast, vmesni kabel, vratca, leče</t>
    </r>
  </si>
  <si>
    <r>
      <t xml:space="preserve">K 24M-Master Kit </t>
    </r>
    <r>
      <rPr>
        <sz val="8"/>
        <rFont val="Arial"/>
        <family val="2"/>
        <charset val="238"/>
      </rPr>
      <t>(halogen žarnica 150 W 24 V), 3 reflektorji</t>
    </r>
  </si>
  <si>
    <r>
      <t xml:space="preserve">K 12M-Master Kit </t>
    </r>
    <r>
      <rPr>
        <sz val="8"/>
        <rFont val="Arial"/>
        <family val="2"/>
        <charset val="238"/>
      </rPr>
      <t>(halog.žarn.100W-12 V),4 refl.</t>
    </r>
  </si>
  <si>
    <r>
      <t xml:space="preserve">KX-Accessory Kit </t>
    </r>
    <r>
      <rPr>
        <sz val="8"/>
        <rFont val="Arial"/>
        <family val="2"/>
        <charset val="238"/>
      </rPr>
      <t>(z 85 mm/60mm/150mm/185mm proj.obj.)</t>
    </r>
  </si>
  <si>
    <r>
      <t>MANFROTTO 425 B-</t>
    </r>
    <r>
      <rPr>
        <sz val="9"/>
        <rFont val="Arial"/>
        <family val="2"/>
        <charset val="238"/>
      </rPr>
      <t>mega boom-razteg od 220-380 cm</t>
    </r>
  </si>
  <si>
    <r>
      <t>125 A 5P (380 V) - 5 x 25 mm</t>
    </r>
    <r>
      <rPr>
        <vertAlign val="superscript"/>
        <sz val="10"/>
        <rFont val="Arial"/>
        <family val="2"/>
        <charset val="238"/>
      </rPr>
      <t>2</t>
    </r>
  </si>
  <si>
    <r>
      <t>63 A 5P (380 V) - 5 x 10 mm</t>
    </r>
    <r>
      <rPr>
        <vertAlign val="superscript"/>
        <sz val="10"/>
        <rFont val="Arial"/>
        <family val="2"/>
        <charset val="238"/>
      </rPr>
      <t>2</t>
    </r>
  </si>
  <si>
    <r>
      <t>125 A 3P (230 V) - 3 x 25 mm</t>
    </r>
    <r>
      <rPr>
        <vertAlign val="superscript"/>
        <sz val="10"/>
        <rFont val="Arial"/>
        <family val="2"/>
        <charset val="238"/>
      </rPr>
      <t>2</t>
    </r>
  </si>
  <si>
    <r>
      <t>63 A 5P (380 V) - 5 x 6 mm</t>
    </r>
    <r>
      <rPr>
        <vertAlign val="superscript"/>
        <sz val="10"/>
        <rFont val="Arial"/>
        <family val="2"/>
        <charset val="238"/>
      </rPr>
      <t>2</t>
    </r>
  </si>
  <si>
    <r>
      <t>63 A 3P (230 V) - 3 x 10 mm</t>
    </r>
    <r>
      <rPr>
        <vertAlign val="superscript"/>
        <sz val="10"/>
        <rFont val="Arial"/>
        <family val="2"/>
        <charset val="238"/>
      </rPr>
      <t>2</t>
    </r>
  </si>
  <si>
    <r>
      <t>32 A 3P (230 V) - 3 x 4 mm</t>
    </r>
    <r>
      <rPr>
        <vertAlign val="superscript"/>
        <sz val="10"/>
        <rFont val="Arial"/>
        <family val="2"/>
        <charset val="238"/>
      </rPr>
      <t>2</t>
    </r>
  </si>
  <si>
    <r>
      <t>Šuko 3 x 2,5 mm</t>
    </r>
    <r>
      <rPr>
        <vertAlign val="superscript"/>
        <sz val="10"/>
        <rFont val="Arial"/>
        <family val="2"/>
        <charset val="238"/>
      </rPr>
      <t>2</t>
    </r>
  </si>
  <si>
    <t xml:space="preserve">DESISTI Rembrandt 2560 HMI 12 kW/18 kW 220 V - ff </t>
  </si>
  <si>
    <t xml:space="preserve">4 kW / 2,5 kW 220 V </t>
  </si>
  <si>
    <t xml:space="preserve">LOWEL system </t>
  </si>
  <si>
    <t xml:space="preserve">Tiristor/dimmer ELECTRON ACTOR 616 </t>
  </si>
  <si>
    <t xml:space="preserve">Tiristor/dimmer ELECTRON ACTOR 625 </t>
  </si>
  <si>
    <t>Tiristor/dimmer ELECTRON JAZZ 311</t>
  </si>
  <si>
    <t xml:space="preserve">PRENOSNA TONSKA TEHNIKA </t>
  </si>
  <si>
    <t>MANFROTTO A120 (2 iztega) - Low boy combo stand</t>
  </si>
  <si>
    <t>MANFROTTO 004B - master stand black</t>
  </si>
  <si>
    <t>MANFROTTO A280S - 20" Mini base lihtweight steel</t>
  </si>
  <si>
    <t>MANFROTTO A208S - 60" Century stand</t>
  </si>
  <si>
    <t>MR - Molle Richardson stativ</t>
  </si>
  <si>
    <t>ODBOJNIKI IN OKVIRJI</t>
  </si>
  <si>
    <t>SKUPAJ</t>
  </si>
  <si>
    <t>DDV</t>
  </si>
  <si>
    <t>SNEMALNA TEHNIKA</t>
  </si>
  <si>
    <t>KOMPENDIJI</t>
  </si>
  <si>
    <t>REKAPITULACIJA VREDNOSTI</t>
  </si>
  <si>
    <t>SCENSKA TEHNIKA</t>
  </si>
  <si>
    <t>TRAČNICE</t>
  </si>
  <si>
    <t>TEHNIČNO OSEBJE</t>
  </si>
  <si>
    <t>Osvetljač   I</t>
  </si>
  <si>
    <t>Maska II. (P25)</t>
  </si>
  <si>
    <t>Produkcijska pisarna III. (P15)</t>
  </si>
  <si>
    <t>Asistent kamere</t>
  </si>
  <si>
    <t>kabel</t>
  </si>
  <si>
    <t>stativ za mikrofon</t>
  </si>
  <si>
    <t>FUNDUS GARDEROBE</t>
  </si>
  <si>
    <t>(podrobnejši opisi tehnike in opreme se nahajajo v ceniku)</t>
  </si>
  <si>
    <t>število
 ur</t>
  </si>
  <si>
    <t xml:space="preserve">* izpolnjena okenca omogočajo Filmskemu studiu Viba film Ljubljana, da izdela specifikacijo tehničnih storitev in uslug! </t>
  </si>
  <si>
    <t>PRODUKCIJSKA HIŠA *</t>
  </si>
  <si>
    <t>KONTAKTNA OSEBA *</t>
  </si>
  <si>
    <t>ELEKTRONSKA POŠTA *</t>
  </si>
  <si>
    <t>FAKS *</t>
  </si>
  <si>
    <t>MOBILNI TELEFON *</t>
  </si>
  <si>
    <t>število 
dni</t>
  </si>
  <si>
    <t>SKUPAJ AUDIO POSTPRODUKCIJA</t>
  </si>
  <si>
    <t>SACHTLER Studio II</t>
  </si>
  <si>
    <t>ARRI Head 150</t>
  </si>
  <si>
    <t>po naročilu</t>
  </si>
  <si>
    <t xml:space="preserve">STANOVANJE </t>
  </si>
  <si>
    <r>
      <t>Dvosobno stanovanje Smoletova 13, Ljubljana (49,44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</si>
  <si>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 xml:space="preserve">                          / 1 x 32 A 5P (380 V)</t>
  </si>
  <si>
    <t>125 A 5P (380 V) / 1 x 63 A 5P (380 V)</t>
  </si>
  <si>
    <t xml:space="preserve">                          / 3 x 125 A 3P (230 V)</t>
  </si>
  <si>
    <t xml:space="preserve">                         / 3 x 16 A - šuko (230 V)</t>
  </si>
  <si>
    <r>
      <t>32 A 5P (230 V) - 5 x 6 mm</t>
    </r>
    <r>
      <rPr>
        <vertAlign val="superscript"/>
        <sz val="10"/>
        <rFont val="Arial"/>
        <family val="2"/>
        <charset val="238"/>
      </rPr>
      <t>2</t>
    </r>
  </si>
  <si>
    <t>dolžina: 30 m</t>
  </si>
  <si>
    <t>dolžina: 20 m</t>
  </si>
  <si>
    <t>HdCam - DVCAM, DV</t>
  </si>
  <si>
    <t>HdCam - BetaCam SP</t>
  </si>
  <si>
    <t>HdCam - Digital BetaCam</t>
  </si>
  <si>
    <t>HdCam - SVHS / VHS</t>
  </si>
  <si>
    <t>HdCam - DVD</t>
  </si>
  <si>
    <t>PREPISI:</t>
  </si>
  <si>
    <t>Digital BetaCam - Digital BetaCam</t>
  </si>
  <si>
    <t>Digital BetaCam - BetaCam SP</t>
  </si>
  <si>
    <t>DVD - DVD</t>
  </si>
  <si>
    <t>BetaCam SP - BetaCam SP</t>
  </si>
  <si>
    <t xml:space="preserve">DVCAM / DV - BetaCam SP </t>
  </si>
  <si>
    <t>HDV - BetaCam SP</t>
  </si>
  <si>
    <t>Digital BetaCam - DVCAM / DV</t>
  </si>
  <si>
    <t>BetaCam SP - DVCAM / DV</t>
  </si>
  <si>
    <t>HDV - DVCAM / DV</t>
  </si>
  <si>
    <t>DVCAM / DV - DVCAM / DV</t>
  </si>
  <si>
    <t>SVHS / VHS - DVCAM / DV</t>
  </si>
  <si>
    <t>SVHS / VHS - DVD</t>
  </si>
  <si>
    <t>SVHS / VHS - SVHS / VHS</t>
  </si>
  <si>
    <t>DVCAM / DV - DVD</t>
  </si>
  <si>
    <t>HDV - DVD</t>
  </si>
  <si>
    <t>BetaCam SP - DVD</t>
  </si>
  <si>
    <t xml:space="preserve">Digital BetaCam - DVD </t>
  </si>
  <si>
    <t xml:space="preserve">Digital BetaCam - SVHS / VHS </t>
  </si>
  <si>
    <t>BetaCam SP - Digital BetaCam</t>
  </si>
  <si>
    <t>BetaCam SP - SVHS / VHS</t>
  </si>
  <si>
    <t>HDV - Digital BetaCam</t>
  </si>
  <si>
    <t>HDV - SVHS / VHS</t>
  </si>
  <si>
    <t xml:space="preserve">DVCAM / DV - Digital BetaCam </t>
  </si>
  <si>
    <t>DVCAM / DV - SVHS / VHS</t>
  </si>
  <si>
    <t>snemanje</t>
  </si>
  <si>
    <t>gradnja/podiranje</t>
  </si>
  <si>
    <t>SACHTLER dolge</t>
  </si>
  <si>
    <t>SACHTLER srednje</t>
  </si>
  <si>
    <t>SACHTLER kratke</t>
  </si>
  <si>
    <t>SACHTLER baby</t>
  </si>
  <si>
    <t xml:space="preserve">IANIRO 10 kW 220 V  </t>
  </si>
  <si>
    <t xml:space="preserve">IANIRO 5 kW 220 V </t>
  </si>
  <si>
    <t xml:space="preserve">IANIRO 2 kW 220 V </t>
  </si>
  <si>
    <t xml:space="preserve">IANIRO 1000 W 220 V </t>
  </si>
  <si>
    <t xml:space="preserve">IANIRO 650 W 220 V </t>
  </si>
  <si>
    <r>
      <t>SACHTLER 10 kW 220 V</t>
    </r>
    <r>
      <rPr>
        <sz val="8"/>
        <rFont val="Arial"/>
        <family val="2"/>
        <charset val="238"/>
      </rPr>
      <t xml:space="preserve">   </t>
    </r>
  </si>
  <si>
    <t xml:space="preserve">SACHTLER 5 kW 220 V  </t>
  </si>
  <si>
    <t xml:space="preserve">SACHTLER 2 kW 220 V  </t>
  </si>
  <si>
    <t xml:space="preserve">SACHTLER 1 kW 220 V  </t>
  </si>
  <si>
    <t>Delovna luč 500 W 220 V s stativom</t>
  </si>
  <si>
    <t>Producentska pisarna (N03)</t>
  </si>
  <si>
    <t>Producentska pisarna (N05)</t>
  </si>
  <si>
    <t>Producentska pisarna (N10)</t>
  </si>
  <si>
    <t>TEHNIČNO OSEBJE  /  SKUPAJ /</t>
  </si>
  <si>
    <t>ATELJEJI IN PRODUKCIJSKI PROSTORI  /  SKUPAJ /</t>
  </si>
  <si>
    <t>SNEMALNA TEHNIKA  / SKUPAJ /</t>
  </si>
  <si>
    <t>SCENSKA TEHNIKA  / SKUPAJ /</t>
  </si>
  <si>
    <t xml:space="preserve">FILMGEAR 5 kW 220 V  </t>
  </si>
  <si>
    <t xml:space="preserve">FILMGEAR 2 kW 220 V  </t>
  </si>
  <si>
    <t xml:space="preserve">FILMGEAR 1 kW 220 V  </t>
  </si>
  <si>
    <t>MANFROTTO D220 Grip Helper /zglob/</t>
  </si>
  <si>
    <t>MANFROTTO C150 /kljuka/</t>
  </si>
  <si>
    <t xml:space="preserve">MANFROTTO D400 univerzalni zglob 4,5"(28/28 mm) </t>
  </si>
  <si>
    <t>Model 1980 /klešče/</t>
  </si>
  <si>
    <t>Par 64 /klešče/</t>
  </si>
  <si>
    <t>MANFROTTO  035 Super Clamp - max. 15 kg</t>
  </si>
  <si>
    <t>Model 1720  /spone/</t>
  </si>
  <si>
    <t>MANFROTTO 143N Magic arm s fiksirno ročko, max. 3 kg</t>
  </si>
  <si>
    <t>MANFROTTO 244N /roka s fiksirnim vijakom/ , max. 3 kg</t>
  </si>
  <si>
    <t>MANFROTTO C622 /podaljšek za stativ - mali/</t>
  </si>
  <si>
    <t xml:space="preserve">MANFROTTO C624 /podaljšek za stativ - srednji/ </t>
  </si>
  <si>
    <t xml:space="preserve">MANFROTTO C626  /podaljšek za stativ - večji/ </t>
  </si>
  <si>
    <t>MANFROTTO C350N  /klešče za cev/,  od 100 do 300 kg</t>
  </si>
  <si>
    <t>MANFROTTO C339UH  /škarjaste klešče z univerz.glavo/  (75 kg)</t>
  </si>
  <si>
    <t xml:space="preserve">MANFROTTO 241  /vakum.držalo z zglobom in odprtino 16 mm/ </t>
  </si>
  <si>
    <t xml:space="preserve">MANFROTTO F1000  /vakum.držalo z zglobom in zatičem 16 mm/ </t>
  </si>
  <si>
    <t xml:space="preserve">MANFROTTO F809  /plošča s kotnim nosilcem/ </t>
  </si>
  <si>
    <t xml:space="preserve">MANFROTTO F810  /plošča z zglobom/ </t>
  </si>
  <si>
    <t>MANFROTTO F300  /plošča z nosilcem 28 mm/</t>
  </si>
  <si>
    <t xml:space="preserve">IANIRO /baricuda cev 3,00 m/ </t>
  </si>
  <si>
    <t xml:space="preserve">IANIRO /baricuda cev 1,70 m/ </t>
  </si>
  <si>
    <t xml:space="preserve">IANIRO /baricuda cev 1,10 m/ </t>
  </si>
  <si>
    <t>IANIRO /baricuda podaljšek 1,50 m/</t>
  </si>
  <si>
    <t>IANIRO /baricuda podaljšek 1,00 m/</t>
  </si>
  <si>
    <t xml:space="preserve">MANFROTTO 423  /baricuda cev  2.1 - 3.7 m/ </t>
  </si>
  <si>
    <t>MANFROTTO 423  /baricuda cev  1.5 - 2.7 m/</t>
  </si>
  <si>
    <t xml:space="preserve">MANFROTTO 423  /baricuda cev 1.0 - 1.7 m/ </t>
  </si>
  <si>
    <t xml:space="preserve">MANFROTTO 033  /baricuda podaljšek Ø 40 mm x 2 m/ </t>
  </si>
  <si>
    <t xml:space="preserve">MANFROTTO 034  /baricuda podaljšek Ø 40 mm x 1.5 m/ </t>
  </si>
  <si>
    <t>MANFROTTO FF3260  /vmesnik (adapter 28 mm / 16 mm)/</t>
  </si>
  <si>
    <t xml:space="preserve">MANFROTTO E250  /zatič-vmesnik 16/16/ </t>
  </si>
  <si>
    <t xml:space="preserve">MANFROTTO E200  /zatič-vmesnik 28/16mm/  </t>
  </si>
  <si>
    <t xml:space="preserve">MANFROTTO F830  /kroglični zglob-zatič  16/16/   </t>
  </si>
  <si>
    <t xml:space="preserve">MANFROTTO G200 Sand Bag /utežna vreča (16 kg)/ </t>
  </si>
  <si>
    <t xml:space="preserve">MANFROTTO 237  /gibljiva roka z navojem 3/8" ženski, 1/4" moški/ </t>
  </si>
  <si>
    <t>MODULARNI OKVIR 600/600cm (20"x20") v transportni torbi</t>
  </si>
  <si>
    <t>butterfly ARTIFICIAL SILK   600/600 cm</t>
  </si>
  <si>
    <t>butterfly SOFT DIFUZOR GRID    600/600 cm</t>
  </si>
  <si>
    <t>butterfly SOFT DIFUZOR LIGHT GRID   600/600 cm</t>
  </si>
  <si>
    <t>butterfly GRIFOLYN ČRN/BEL   600/600 cm</t>
  </si>
  <si>
    <t>butterfly SREBRN/BEL   600/600 cm</t>
  </si>
  <si>
    <t>butterfly SUNFIRE/SREBRN   600/600 cm</t>
  </si>
  <si>
    <t>MODULARNI OKVIR 360/360cm (12"x12") v transportni torbi</t>
  </si>
  <si>
    <t>MODULARNI OKVIR 180/180cm (6"x6") v transportni torbi</t>
  </si>
  <si>
    <t>butterfly SOFT DIFUZOR GRID    360/360 cm</t>
  </si>
  <si>
    <t>butterfly SOFT DIFUZOR LIGHT GRID   360/3600 cm</t>
  </si>
  <si>
    <t>butterfly ARTIFICIAL SILK    360/360 cm</t>
  </si>
  <si>
    <t>butterfly SILK    600/600 cm</t>
  </si>
  <si>
    <t>butterfly SILK 1/4 STOP   600/600 cm</t>
  </si>
  <si>
    <t>butterfly SILK   360/360 cm</t>
  </si>
  <si>
    <t>butterfly SILK 1/4 STOP   360/360 cm</t>
  </si>
  <si>
    <t>butterfly GRIFOLYN ČRN/BEL   360/360 cm</t>
  </si>
  <si>
    <t>butterfly SREBRN/BEL   360/3600 cm</t>
  </si>
  <si>
    <t>butterfly SUNFIRE/SREBRN   360/360 cm</t>
  </si>
  <si>
    <t>butterfly SILK    180/180 cm</t>
  </si>
  <si>
    <t>butterfly SILK 1/4 STOP   180/180 cm</t>
  </si>
  <si>
    <t>butterfly ARTIFICIAL SILK    180/180 cm</t>
  </si>
  <si>
    <t>butterfly SOFT DIFUZOR GRID    180/180 cm</t>
  </si>
  <si>
    <t>butterfly SOFT DIFUZOR LIGHT GRID   180/180 cm</t>
  </si>
  <si>
    <t>butterfly GRIFOLYN ČRN/BEL   180/180 cm</t>
  </si>
  <si>
    <t>butterfly WHITE/BLOCK  180/180 cm</t>
  </si>
  <si>
    <t>butterfly SREBRN/BEL   180/180 cm</t>
  </si>
  <si>
    <t>butterfly SUNFIRE/SREBRN   180/180 cm</t>
  </si>
  <si>
    <t>16A - šuko / 3 x šuko (230 V) - razdelilec</t>
  </si>
  <si>
    <t>16A 5P (380 v) / 3 x 16 A - šuko (230 V) - razdelilec</t>
  </si>
  <si>
    <t>16A 3P (230 V) / 1 x šuko (230 V) - adapter</t>
  </si>
  <si>
    <t>32A 3P (230 V) / 3 x šuko (230 V) - razdelilec</t>
  </si>
  <si>
    <t>32A 5P (380 V) / 3 x 32 A 3P (230 V) - razdelilec</t>
  </si>
  <si>
    <t>63A 5P(380 V) / 2 x 63 A 5P (380 V) - razdelilec</t>
  </si>
  <si>
    <t>63A 3P (230 V) / 2 x 32A 3P (230 V)</t>
  </si>
  <si>
    <t>63A 5P / 2x 32A 5P</t>
  </si>
  <si>
    <t>125A 3P / 2x 63A 3P</t>
  </si>
  <si>
    <t>schuko / 32A 3P</t>
  </si>
  <si>
    <t>schuko / 16A 3P</t>
  </si>
  <si>
    <t>SVETLOBNA TEHNIKA  /SKUPAJ/</t>
  </si>
  <si>
    <t>Tiristor/dimmer ADB MEMORACK 30 3x12 kW</t>
  </si>
  <si>
    <t>NAGRA magnetofon IV-S quartz</t>
  </si>
  <si>
    <t>NAGRA magnetofon 4.2 quartz</t>
  </si>
  <si>
    <t>NAGRA magnetofon IV-L quartz</t>
  </si>
  <si>
    <t>SENNHEISER MKH 60 P 48 kondenz.usmer.mikrofon (s priborom)</t>
  </si>
  <si>
    <t xml:space="preserve">SENNHEISER kondenz. miniaturni žični mikrofon MKE 40-3 + K3N </t>
  </si>
  <si>
    <t>SOUNDFIELD ST 250 stereo mikrofon s komplet priborom RYCOTE</t>
  </si>
  <si>
    <t>SENNHEISER prenosni MINIRACK za sprejemnike EK 3241-B</t>
  </si>
  <si>
    <r>
      <t xml:space="preserve">SENNHEISER antenski sistem: </t>
    </r>
    <r>
      <rPr>
        <sz val="9"/>
        <rFont val="Arial"/>
        <family val="2"/>
        <charset val="238"/>
      </rPr>
      <t>GZ 1036 TV, AB 1036-UHF</t>
    </r>
  </si>
  <si>
    <t>VDB 1404 (140-500 cm) mikrofonska palica</t>
  </si>
  <si>
    <t>VDB 805 (80-350 cm) mikrofonska palica</t>
  </si>
  <si>
    <t>VDB midi (100-400 cm) mikrofonska palica</t>
  </si>
  <si>
    <t>AMBIENT QP 4140 (145-540 cm) mikrofonska palica</t>
  </si>
  <si>
    <t>AMBIENT QP 480 (105-350 cm) mikrofonska palica</t>
  </si>
  <si>
    <t xml:space="preserve">SENNHEISER dinamični mikrofoni: D900 AKG, MD 421N </t>
  </si>
  <si>
    <t>BEYER DT 48  slušalke (stereo, 200 ohm/sistem)</t>
  </si>
  <si>
    <t>AKG K 271 STUDIO stereo slušalke</t>
  </si>
  <si>
    <t>SENNHEISER vetrobran pena-mala</t>
  </si>
  <si>
    <t>SENNHEISER vetrobran pena-velika</t>
  </si>
  <si>
    <t>SENNHEISER vetrobran košara-mala</t>
  </si>
  <si>
    <t>SENNHEISER vetrobran-košara-velika</t>
  </si>
  <si>
    <t>SENNHEISER vetrobran-maček-mali</t>
  </si>
  <si>
    <t>SENNHEISER vetrobran-maček-velik</t>
  </si>
  <si>
    <t>SENNHEISER pistol grip (amortizer)</t>
  </si>
  <si>
    <t xml:space="preserve">SENNHEISER MKH 805T,MKH 816T/3, MKH 416T, MKH 416T/3 </t>
  </si>
  <si>
    <t>SENNHEISER MKH 70 P 48 kondenz.usmer.mikrofon (s priborom)</t>
  </si>
  <si>
    <t>AMBIENT QP 4140W (145-540 cm) mikr. palica z vgrajenim kablom</t>
  </si>
  <si>
    <t>AMBIENT QP 480 W (105-350 cm) mikr. palica z vgrajenim kablom</t>
  </si>
  <si>
    <t xml:space="preserve">SOUND DEVICES HX-3 prenosni delilnik/ojačevalnik signala </t>
  </si>
  <si>
    <t>TONSKA TEHNIKA  /SKUPAJ/</t>
  </si>
  <si>
    <t>FUNDUS GARDEROBE /SKUPAJ/</t>
  </si>
  <si>
    <t>FUNDUS REKVIZITOV /SKUPAJ/</t>
  </si>
  <si>
    <t>HDV - HDCAM</t>
  </si>
  <si>
    <t>Vzporedni prepis na:</t>
  </si>
  <si>
    <t>Digibeta</t>
  </si>
  <si>
    <t>Beta SP</t>
  </si>
  <si>
    <t xml:space="preserve"> DV/DVCAM/HDV</t>
  </si>
  <si>
    <t xml:space="preserve"> DVD</t>
  </si>
  <si>
    <t xml:space="preserve"> VHS</t>
  </si>
  <si>
    <t>Nalaganje, kodiranje in izvoz materiala (Video montaža):</t>
  </si>
  <si>
    <t>Nalaganje/prepisi: (VM - CMR2):</t>
  </si>
  <si>
    <t>Video tehnik</t>
  </si>
  <si>
    <t>kodiranje in izvoz zajetega materiala
 v različne formate (quick time, mpeg1,mpeg2, Wma, OMF, wav, mp3...)</t>
  </si>
  <si>
    <t>nalaganje video in avdio materiala
 iz različnih formatov (avi, targa, tif, wav,mp3) iz zunanjih medijev</t>
  </si>
  <si>
    <t>DVD autoring enostavnega DVD-ja
 iz že naloženega materiala</t>
  </si>
  <si>
    <t xml:space="preserve">Audio Prepisi: </t>
  </si>
  <si>
    <t xml:space="preserve">VIDEO POSTPRODUKCIJA / SKUPAJ / </t>
  </si>
  <si>
    <t>iz/na HDCAM</t>
  </si>
  <si>
    <t>iz/na Digibeta</t>
  </si>
  <si>
    <t>iz/na Beta SP</t>
  </si>
  <si>
    <t>iz/na DV/DVCAM/HDV</t>
  </si>
  <si>
    <t>iz/na  DAT</t>
  </si>
  <si>
    <t>iz/na DVD</t>
  </si>
  <si>
    <t>polaganje zvoka iz Protools audio
 montaže na  HDCAM</t>
  </si>
  <si>
    <t>polaganje zvoka iz Protools audio
 montaže na  Digibeto</t>
  </si>
  <si>
    <t>polaganje zvoka iz Protools audio
 montaže na  Beto SP</t>
  </si>
  <si>
    <t>FLO LUČI (balast, vmes. Kabel, žarnice KF55 in KF32)</t>
  </si>
  <si>
    <t>FILMGEAR FLO-BOX DOUBLE SYSTEM 60 cm</t>
  </si>
  <si>
    <t>FILMGEAR FLO-BOX 4-BANK SYSTEM 60 cm</t>
  </si>
  <si>
    <t>KINOFLO SINGLE SYSTEM 60 cm</t>
  </si>
  <si>
    <t>KINOFLO SINGLE KIT-130 - 12 V  36 cm (2 reflek.)</t>
  </si>
  <si>
    <t>KINOFLO MINI-FLO KIT-131 220/230 V  21,2 cm (2 reflek.)</t>
  </si>
  <si>
    <t xml:space="preserve">KINOFLO 4-BANK SYSTEM  120 cm </t>
  </si>
  <si>
    <t xml:space="preserve">KINOFLO DOUBLE SYSTEM 120 cm </t>
  </si>
  <si>
    <t xml:space="preserve">KINOFLO SINGLE SYSTEM 120 cm </t>
  </si>
  <si>
    <t xml:space="preserve">KINOFLO 4-BANK SYSTEM 60 cm </t>
  </si>
  <si>
    <t xml:space="preserve">KINOFLO DOUBLE SYSTEM  60 cm </t>
  </si>
  <si>
    <t>120x60 cm</t>
  </si>
  <si>
    <t>K-TEK K-202 (119-506 cm) mikrofonska palica</t>
  </si>
  <si>
    <t>K-TEK K-152 (94-386 cm) mikrofonska palica</t>
  </si>
  <si>
    <t>Obratovalni stroški za delo v CMR2</t>
  </si>
  <si>
    <t>število dni</t>
  </si>
  <si>
    <t>Agregatist</t>
  </si>
  <si>
    <t>AGREGAT</t>
  </si>
  <si>
    <t>Filmski mobilni agregat 200 KVA / 160 KW na kamionu</t>
  </si>
  <si>
    <t>Priročno skladišče (P74)</t>
  </si>
  <si>
    <t>Priročno skladišče (P79)</t>
  </si>
  <si>
    <t>Priročno skladišče (K30)</t>
  </si>
  <si>
    <t>Hlače</t>
  </si>
  <si>
    <t>Suknjič</t>
  </si>
  <si>
    <t>Obleka/kostim</t>
  </si>
  <si>
    <t>Krilo</t>
  </si>
  <si>
    <t>Plašč</t>
  </si>
  <si>
    <t>Srajca/bluza</t>
  </si>
  <si>
    <t>Ženska obleka</t>
  </si>
  <si>
    <t>Perilo</t>
  </si>
  <si>
    <t>Krznen plašč</t>
  </si>
  <si>
    <t>Krzneni dodatki/pokrivala</t>
  </si>
  <si>
    <t>Navadno pokrivalo</t>
  </si>
  <si>
    <t>Trenirka/pižama</t>
  </si>
  <si>
    <t>Pletenina</t>
  </si>
  <si>
    <t>Majica</t>
  </si>
  <si>
    <t>Ruta/šal</t>
  </si>
  <si>
    <t>Dodatki</t>
  </si>
  <si>
    <t>Čevlji/škornji</t>
  </si>
  <si>
    <t>Telovnik</t>
  </si>
  <si>
    <t>Delovni plašč/pajac</t>
  </si>
  <si>
    <t>Jakna/bunda</t>
  </si>
  <si>
    <t>Prt/zavesa</t>
  </si>
  <si>
    <t xml:space="preserve">Stilna obleka - ženska </t>
  </si>
  <si>
    <t>Stilna obleka - moška</t>
  </si>
  <si>
    <t>Veliko pohištvo (kovinska omara, miza sejna, pult-šank gostilniški</t>
  </si>
  <si>
    <t>Malo pohištvo (nočna omarica, kuhinjska napa)</t>
  </si>
  <si>
    <t>Stoli, klopi (stol navaden, lesen, klop kmečka)</t>
  </si>
  <si>
    <t>Stavbno pohištvo in oprema - veliko (okenski okvirji)</t>
  </si>
  <si>
    <t>Stavbno pohištvo in oprema - malo (umivalnik, kopalna kad)</t>
  </si>
  <si>
    <t>Aparati veliki (kovinska blagajna, radiator električni)</t>
  </si>
  <si>
    <t>Aparati mali (kasetofon starejši, likalnik, radio starejši)</t>
  </si>
  <si>
    <t>Postelje, zofe,sedežne postelje (fotelj, kavč, kanape)</t>
  </si>
  <si>
    <t>Vozila (moped, kolo, voziček)</t>
  </si>
  <si>
    <t>Posoda (lonec, krožnik, skleda)</t>
  </si>
  <si>
    <t>Pleteno (košara, pletenka)</t>
  </si>
  <si>
    <t>Papir (knjige, fascikli)</t>
  </si>
  <si>
    <t>Tekstil - dragocen (preproge, vezeni prti, prapori)</t>
  </si>
  <si>
    <t>Tekstil - navaden (brisače, rjuhe)</t>
  </si>
  <si>
    <t>Kipci mali, slike, okvirji, plakati</t>
  </si>
  <si>
    <t>Kipci veliki, scenski elementi, stebri</t>
  </si>
  <si>
    <t>Svetila (laterne, svečniki, stropne bunke)</t>
  </si>
  <si>
    <t>Orodje (orodje kmečko leseno, ročna škropilnica)</t>
  </si>
  <si>
    <t>Veliki predmeti (športni rekviziti, kmečke skrinje)</t>
  </si>
  <si>
    <t>Mali predmeti (napisna tabla, koš za dežnike, drobni rekviziti razni)</t>
  </si>
  <si>
    <t>Stara filmska tehnika (stare skypen luči, stari stativi)</t>
  </si>
  <si>
    <t>Priročno skladišče (K33)</t>
  </si>
  <si>
    <t>Priročno skladišče (K34)</t>
  </si>
  <si>
    <t>Sobopleskarska delavnica (P71)</t>
  </si>
  <si>
    <t>Kontrolna soba (P18)</t>
  </si>
  <si>
    <t>Skladišče scenskih elementov (P70)</t>
  </si>
  <si>
    <t>PARKIRIŠČE</t>
  </si>
  <si>
    <t>Parkirišče 12,5 m² na enoto</t>
  </si>
  <si>
    <t>ND 1.2</t>
  </si>
  <si>
    <t>ND Grad HE 0.3</t>
  </si>
  <si>
    <t>ND Grad HE 0.6</t>
  </si>
  <si>
    <t>ND Grad HE 0.9</t>
  </si>
  <si>
    <t>ND Grad SE 0.3</t>
  </si>
  <si>
    <t>ND Grad SE 0.6</t>
  </si>
  <si>
    <t>ND Grad SE 0.9</t>
  </si>
  <si>
    <t xml:space="preserve">Senčnik </t>
  </si>
  <si>
    <r>
      <t>Lesena podlaga za tračnice,</t>
    </r>
    <r>
      <rPr>
        <sz val="9"/>
        <rFont val="Arial"/>
        <family val="2"/>
        <charset val="238"/>
      </rPr>
      <t xml:space="preserve"> dolžina 3 m</t>
    </r>
  </si>
  <si>
    <t>Ploščki za podlaganje</t>
  </si>
  <si>
    <t>AATON - CANTAR-X3, digitalni 24 stezni prenosni snemalnik</t>
  </si>
  <si>
    <t>AATON - CANTAR-X2, digitalni 8 stezni prenosni snemalnik</t>
  </si>
  <si>
    <t>(Digitalna montaža slike 3 je trenutno zasedena).</t>
  </si>
  <si>
    <t>DIGITALNA MONTAŽA SLIKE 1</t>
  </si>
  <si>
    <t>iz/na Blu-Ray</t>
  </si>
  <si>
    <t xml:space="preserve"> Dolby digital miks - SRD/SR/DCP</t>
  </si>
  <si>
    <t xml:space="preserve">DCP, 35mm, 16mm, Beta, HDCam, Digi Beta, Beta SP, VHS, S-VHS, multimedija </t>
  </si>
  <si>
    <t>GFM - GF-8 Kran z nosilcem in priborom na vozičku</t>
  </si>
  <si>
    <t>THOMA - daljinsko vodena glava TR3</t>
  </si>
  <si>
    <t>EASYRIG - Vario 5 (+ Serene)</t>
  </si>
  <si>
    <t>GFM - uvozna rampa</t>
  </si>
  <si>
    <t>GFM - bazooke 10, 20, 30, 40, 50 cm</t>
  </si>
  <si>
    <t>GFM - hidravlična bazooka</t>
  </si>
  <si>
    <t>PANTHER - stranski nastavljiv podaljšek (I-Bangi)</t>
  </si>
  <si>
    <t>PANTHER - pribor + dežna zaščita</t>
  </si>
  <si>
    <t>ELEMACK - bazooke 30, 40, 50 cm</t>
  </si>
  <si>
    <t>ALU A lestev - višina 180 cm</t>
  </si>
  <si>
    <t>ALU cev</t>
  </si>
  <si>
    <t>ALU A lestev - višina 290 cm</t>
  </si>
  <si>
    <t>Zaboji - (Apple Box) 4/1</t>
  </si>
  <si>
    <t>MEŠALNICA ZVOKA I.</t>
  </si>
  <si>
    <t>&gt; REKAPITULACIJA VREDNOSTI</t>
  </si>
  <si>
    <t>dežurstvo električarja in klimaša / uro</t>
  </si>
  <si>
    <t>Jedilnica s pripadajočimi prostori (K01, 03, 04)</t>
  </si>
  <si>
    <t>Kuhinjski prostori (K05, 06, 07)</t>
  </si>
  <si>
    <t>Producentska pisarna (N08)</t>
  </si>
  <si>
    <t>Producentska pisarna (N09)</t>
  </si>
  <si>
    <t>Producentska pisarna (N09c)</t>
  </si>
  <si>
    <t>Producentska pisarna (N12)</t>
  </si>
  <si>
    <t>Producentska pisarna (N14)</t>
  </si>
  <si>
    <t>Producentska pisarna (N28)</t>
  </si>
  <si>
    <t>Producentska pisarna (N33)</t>
  </si>
  <si>
    <t>Producentska pisarna (N34)</t>
  </si>
  <si>
    <t>Producentska pisarna (N35)</t>
  </si>
  <si>
    <t xml:space="preserve">TEHNIČNO OSEBJE </t>
  </si>
  <si>
    <t>PROJEKCIJSKA DVORANA</t>
  </si>
  <si>
    <t>PROJEKCIJE</t>
  </si>
  <si>
    <t>ND 0.3</t>
  </si>
  <si>
    <t>ND 0.6</t>
  </si>
  <si>
    <t>ND 0.9</t>
  </si>
  <si>
    <t xml:space="preserve">SCENSKI VOZIČKI &amp; KRAN </t>
  </si>
  <si>
    <t>Zagozde (1 zaboj)</t>
  </si>
  <si>
    <t>FILMGEAR 5 kW Space Light Set</t>
  </si>
  <si>
    <t>&gt; PROJEKCIJSKA DVORANA</t>
  </si>
  <si>
    <t>AVDIO POSTPRODUKCIJA</t>
  </si>
  <si>
    <t>AVDIO STUDIO 1</t>
  </si>
  <si>
    <t>AVDIO STUDIO 2</t>
  </si>
  <si>
    <t>AVDIO STUDIO 4</t>
  </si>
  <si>
    <t>AVDIO TRANSFER</t>
  </si>
  <si>
    <t>SKUPAJ AVDIO POSTPRODUKCIJA</t>
  </si>
  <si>
    <t>&gt; AVDIO POSTPRODUKCIJA</t>
  </si>
  <si>
    <t xml:space="preserve">GARAŽA </t>
  </si>
  <si>
    <r>
      <t>Garaža (P64) (33,20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</si>
  <si>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>LED LUČI - komplet v torbi</t>
  </si>
  <si>
    <t xml:space="preserve">Senčilo (cutter/flag) </t>
  </si>
  <si>
    <t>Senčilo (cutter/flag)  48" x 24"</t>
  </si>
  <si>
    <t>Senčilo (cutter/flag)  10"x42"</t>
  </si>
  <si>
    <t>Okvir z enojnim črnim platnom 48"x48" (flag)</t>
  </si>
  <si>
    <t xml:space="preserve">Pedenine - 20 kom </t>
  </si>
  <si>
    <t>CARDELLINI - End jaw - spona</t>
  </si>
  <si>
    <t>CARDELLINI - Center jaw - spona</t>
  </si>
  <si>
    <t>CARDELLINI - Extra long center jaw - spona</t>
  </si>
  <si>
    <t>CARDELLINI - Clamp with 3/8"- spona</t>
  </si>
  <si>
    <t>CARDELLINI - Mini clamp - spona</t>
  </si>
  <si>
    <t>Produkcijski prostor (P72)</t>
  </si>
  <si>
    <t>Torba/kovček</t>
  </si>
  <si>
    <t>MANFROTTO D200 Grip Head /zglob/</t>
  </si>
  <si>
    <t>DIGITALNE FILMSKE KAMERE</t>
  </si>
  <si>
    <t>MANFROTTO D520 40" Extension Arm /palica/</t>
  </si>
  <si>
    <t>GFM - GF Lite Dolly</t>
  </si>
  <si>
    <t>PANTHER - Lightweight Jib</t>
  </si>
  <si>
    <t>PANTHER - Super Jib II - Standard V</t>
  </si>
  <si>
    <t>GFM - Combi rig</t>
  </si>
  <si>
    <t>GFM - GF Primo Dolly</t>
  </si>
  <si>
    <t>ARRI SKY PANEL 120-C</t>
  </si>
  <si>
    <t>OSTALO</t>
  </si>
  <si>
    <t>Bebob VS4-RL 4 kanalni V-Lock polnilnik</t>
  </si>
  <si>
    <t>Bebob V200 baterija</t>
  </si>
  <si>
    <t xml:space="preserve">Bebob V150 baterija </t>
  </si>
  <si>
    <t>ZAXCOM DPA 4063 miniaturni mikrofon z adapterjem</t>
  </si>
  <si>
    <t>ZAXCOM TRXLA 3.6 oddajnik</t>
  </si>
  <si>
    <t>ZAXCOM ZMT 3.6 miniaturni oddajnik</t>
  </si>
  <si>
    <t>ZAXCOM QRX 235 dvokanalni sprejemnik</t>
  </si>
  <si>
    <t>polnilne baterije NP-50 in polnilec baterij NP 50</t>
  </si>
  <si>
    <t>polnilne baterije AA in polnilec baterij AA</t>
  </si>
  <si>
    <t>polnilne baterije V-mount in polnilec baterij V-mount</t>
  </si>
  <si>
    <t>SENNHEISER UHF mikroport EK 3241-B, SK 5212-B, MKE 1-4-3</t>
  </si>
  <si>
    <t>SENNHEISER UHF mikroport EM 3532-U, SK 50, MKE 2-4-3-C</t>
  </si>
  <si>
    <t>SENNHEISER UHF mikroport EK4015, SK 50, MKE 2-4-3-C</t>
  </si>
  <si>
    <t>PRENOSNI SNEMALNIKI ZVOKA</t>
  </si>
  <si>
    <t>MIKROFONI</t>
  </si>
  <si>
    <t>BREZŽIČNI MIKROFONI</t>
  </si>
  <si>
    <t>MIKROFONSKE PALICE</t>
  </si>
  <si>
    <t>PRIBOR</t>
  </si>
  <si>
    <t>DIOPTRI</t>
  </si>
  <si>
    <t>ARRIMAX 18/12         18 kW / 12 kW 220V</t>
  </si>
  <si>
    <t>GFM - nizka platforma za GF - Primo</t>
  </si>
  <si>
    <t>GFM - pribor za Primo Dolly</t>
  </si>
  <si>
    <t>GFM - U-Bangi 1m + 2m</t>
  </si>
  <si>
    <t>GFM - tračnice / zavojna (diameter =6m)</t>
  </si>
  <si>
    <t xml:space="preserve">GFM - hidravlična bazooka </t>
  </si>
  <si>
    <t>GFM - 3D combi rig</t>
  </si>
  <si>
    <t xml:space="preserve">GFM - vrtljiv nosilec za Combi-Rig </t>
  </si>
  <si>
    <t>GFM - nivelacijski adapter za off-set (mitchell)</t>
  </si>
  <si>
    <t>GFM - pokončni adapter (ball) 150 mm (100 mm)</t>
  </si>
  <si>
    <t>GFM - pokončni adapter (mitchell) nivelacijski</t>
  </si>
  <si>
    <t>GFM - reducirni obroč (ball) 150 mm =&gt; 100 mm</t>
  </si>
  <si>
    <t>GFM - reducirni obroč (ball) 100 mm =&gt; 75 mm</t>
  </si>
  <si>
    <t>GFM - stranski podaljšek za glavo (ball) 150 mm -</t>
  </si>
  <si>
    <t>GFM - stranski podaljšek za glavo (mitchell) -</t>
  </si>
  <si>
    <t xml:space="preserve">GFM - stranski podaljšek za glavo (mitchell) - </t>
  </si>
  <si>
    <t>ELEMACK - pokončni adapter (mitchell) nivelacijski</t>
  </si>
  <si>
    <t xml:space="preserve">ELEMACK - stranski podaljšek za glavo (ball) 150 mm </t>
  </si>
  <si>
    <t xml:space="preserve">GFM - križ (dolg) </t>
  </si>
  <si>
    <t xml:space="preserve">GFM - križ (kratek) </t>
  </si>
  <si>
    <t>GFM - križ kratek + platforma</t>
  </si>
  <si>
    <t>ELEMACK - križ na kolesih (dolg)</t>
  </si>
  <si>
    <r>
      <t xml:space="preserve">ELEMACK - bazooka na navijanje CM/2              </t>
    </r>
    <r>
      <rPr>
        <sz val="8"/>
        <rFont val="Arial"/>
        <family val="2"/>
        <charset val="238"/>
      </rPr>
      <t>(59-84 cm)</t>
    </r>
  </si>
  <si>
    <t xml:space="preserve">18 cm </t>
  </si>
  <si>
    <t xml:space="preserve">25 cm </t>
  </si>
  <si>
    <t>35 cm</t>
  </si>
  <si>
    <t xml:space="preserve">50 cm </t>
  </si>
  <si>
    <t xml:space="preserve">35 cm </t>
  </si>
  <si>
    <t xml:space="preserve">35 - 68 cm </t>
  </si>
  <si>
    <t xml:space="preserve">50 -115 cm </t>
  </si>
  <si>
    <t xml:space="preserve">23 cm </t>
  </si>
  <si>
    <t>41 cm</t>
  </si>
  <si>
    <t xml:space="preserve">59 - 84 cm  </t>
  </si>
  <si>
    <t>GFM - dvojni "ženski" Euro adapter</t>
  </si>
  <si>
    <t>GFM - dvojni "moški" Euro adapter</t>
  </si>
  <si>
    <t>GFM - euro adapter z 28 mm nosilcem</t>
  </si>
  <si>
    <t>GFM - euro adapter za mitchell</t>
  </si>
  <si>
    <t>GFM - euro adapter z vijakom</t>
  </si>
  <si>
    <t>GFM - euro adapter za cev</t>
  </si>
  <si>
    <t>GFM - euro adapter za dvojno cev</t>
  </si>
  <si>
    <t>AUGUSTIN - Vario šotor 3x3 m</t>
  </si>
  <si>
    <t>AUGUSTIN - Vario šotor 3x4,5 m</t>
  </si>
  <si>
    <t>ARRI SKY PANEL 60-C z dodatki</t>
  </si>
  <si>
    <t>ARRI SKY PANEL Remote Control</t>
  </si>
  <si>
    <t>ALADDIN Eye Lite AMS-02T/D - 2 mini reflektorja v kompletu</t>
  </si>
  <si>
    <t>MANFROTTO A2033L - 33" Mini base lightweight steel</t>
  </si>
  <si>
    <t xml:space="preserve">MANFROTTO D500 20" Extension Arm /palica/ </t>
  </si>
  <si>
    <t>Tiristor/dimmer R2 / E1R2 - max. 2 kW (vhod šuko, izhod šuko)</t>
  </si>
  <si>
    <t xml:space="preserve">Tiristor/dimmer 500W - varianta A / B </t>
  </si>
  <si>
    <t>ZAXCOM antenski sistem</t>
  </si>
  <si>
    <t>Voziček za prevoz tonske tehnike</t>
  </si>
  <si>
    <t>IKAN LED IF 1024, 2 reflektorja v kompletu</t>
  </si>
  <si>
    <t>WESTCOTT FLEX komplet, 3 reflektorji v kompletu</t>
  </si>
  <si>
    <t>MANFROTTO 269HDU  (Fe)</t>
  </si>
  <si>
    <t>MANFROTTO 269HDU  (Alu)</t>
  </si>
  <si>
    <t>MANFROTTO 087NW - Wind up stand  240cm</t>
  </si>
  <si>
    <t>MANFROTTO 087NW - Wind up stand  370cm</t>
  </si>
  <si>
    <t>MANFROTTO AVENGER A 1035 CS</t>
  </si>
  <si>
    <t>IANIRO železni, navadni</t>
  </si>
  <si>
    <t>GFM - tračnice / adapter iz 62cm &gt; 36cm</t>
  </si>
  <si>
    <t xml:space="preserve">GFM - tračnice/ ravne /  90 cm / (širina 62 cm) </t>
  </si>
  <si>
    <t xml:space="preserve">GFM - tračnice/ ravne / 160 cm / (širina 62 cm) </t>
  </si>
  <si>
    <t xml:space="preserve">GFM - tračnice/ ravne / 230 cm / (širina 62 cm) </t>
  </si>
  <si>
    <t>Režiserski stol</t>
  </si>
  <si>
    <t>Vodja produkcije (P39)</t>
  </si>
  <si>
    <t>ARRI SKY PANEL 30-C z dodatki</t>
  </si>
  <si>
    <t>INFORMATIVNI IZRAČUN TEHNIČNE ORGANIZACIJE FILMSKE TEHNIKE</t>
  </si>
  <si>
    <t>tehnična organizacija / dan 
na dan</t>
  </si>
  <si>
    <t xml:space="preserve">tehnična organizacija/dan </t>
  </si>
  <si>
    <t>ASTERA TITAN 8 cevi (set)</t>
  </si>
  <si>
    <t>ASTERA HELIOS 8 cevi (set)</t>
  </si>
  <si>
    <t>ASTERA NYX (set žarnic + power station)</t>
  </si>
  <si>
    <t>ASTERA BOX CRMX + IR remote control)</t>
  </si>
  <si>
    <t>APUTURE MC 4-lučni set</t>
  </si>
  <si>
    <t>Arhiviranje na LTO kaseto:</t>
  </si>
  <si>
    <t>ALADDIN all-in 1 color kit 50W Bi-color, 20W RGB</t>
  </si>
  <si>
    <t>ALADDIN all-in 2 color kit 100W Bi-color, 40W RGB</t>
  </si>
  <si>
    <t>EASYRIG - Cinema 3</t>
  </si>
  <si>
    <t>SCHULZ - hi hat mitchell</t>
  </si>
  <si>
    <t>SCHULZ - hi hat 150 mm bowl</t>
  </si>
  <si>
    <t>PANTHER - Classic Plus Dolly</t>
  </si>
  <si>
    <t>SOUND DEVICES, snemalni komplet</t>
  </si>
  <si>
    <t>Glimmerglass 1/8</t>
  </si>
  <si>
    <t>Glimmerglass 1/4</t>
  </si>
  <si>
    <t>Glimmerglass 1/2</t>
  </si>
  <si>
    <t>Black Satin FX 1/8</t>
  </si>
  <si>
    <t>TIFFEN +1/2, ø 138 mm</t>
  </si>
  <si>
    <t>APUTURE ACCENT B7C 8-lučni set</t>
  </si>
  <si>
    <t>APUTURE LS600DPRO (V MOUNT ) z dodatki</t>
  </si>
  <si>
    <t>APUTURE LS600X PRO (V MOUNT ) z dodatki</t>
  </si>
  <si>
    <t>AVENGER A4050CS steel boom stand 50</t>
  </si>
  <si>
    <t>AVENGER Overhead steel stand 65 with 2 legs</t>
  </si>
  <si>
    <t>U12 Ultrabounce White/Black, 360 x 360 cm (12"x12")</t>
  </si>
  <si>
    <t>U6 Ultrabounce White/Black, 180 x 180 cm (6"x6")</t>
  </si>
  <si>
    <t>32A 5P (380V)/ 8 X 16A - šuko (230V)</t>
  </si>
  <si>
    <t>MONITORJI IN SNEMALNIKI</t>
  </si>
  <si>
    <t>TV LOGIC VFM-058W monitor</t>
  </si>
  <si>
    <t>TV LOGIC F-5A monitor</t>
  </si>
  <si>
    <t>TV LOGIC LVM-074W monitor</t>
  </si>
  <si>
    <t>TV LOGIC F-10A monitor</t>
  </si>
  <si>
    <t>TV LOGIC LVM-173W monitor</t>
  </si>
  <si>
    <t>TV LOGIC LVM-170A monitor</t>
  </si>
  <si>
    <t>TV LOGIC LVM-243W monitor</t>
  </si>
  <si>
    <t>SOUND DEVICES PIX 240i video snemalnik</t>
  </si>
  <si>
    <t>VIDEO DEVICES PIX-E7 video snemalnik</t>
  </si>
  <si>
    <t>BLACKMAGIC 4K video snemalnik</t>
  </si>
  <si>
    <t>O'CONNOR 2560</t>
  </si>
  <si>
    <t>81 cm</t>
  </si>
  <si>
    <t>32cm</t>
  </si>
  <si>
    <t>SCHULZ HD-C dolge</t>
  </si>
  <si>
    <t>105 cm</t>
  </si>
  <si>
    <t>SCHULZ HD-C srednje</t>
  </si>
  <si>
    <t>63 cm</t>
  </si>
  <si>
    <t>SCHULZ HD-C kratke</t>
  </si>
  <si>
    <t>42 cm</t>
  </si>
  <si>
    <t>O'CONNOR 60L</t>
  </si>
  <si>
    <t>76 cm</t>
  </si>
  <si>
    <t>60 cm</t>
  </si>
  <si>
    <t>Black Pro-Mist 1/8</t>
  </si>
  <si>
    <t>Black Pro-Mist 1/4</t>
  </si>
  <si>
    <t>Black Pro-Mist 1/2</t>
  </si>
  <si>
    <t>Black Pro-Mist 1</t>
  </si>
  <si>
    <t>W 85N3</t>
  </si>
  <si>
    <t>W 85N6</t>
  </si>
  <si>
    <t>W 85N9</t>
  </si>
  <si>
    <t>W 81EF</t>
  </si>
  <si>
    <t xml:space="preserve">ND 0.9 </t>
  </si>
  <si>
    <t>Ultra Contrast 1/2</t>
  </si>
  <si>
    <t>Ultra Contrast 1</t>
  </si>
  <si>
    <t>Ultra Contrast 2</t>
  </si>
  <si>
    <t>Ultra Contrast 3</t>
  </si>
  <si>
    <t>Ultra Contrast 4</t>
  </si>
  <si>
    <t>SCHNEIDER +1, ø 138 mm</t>
  </si>
  <si>
    <t>BNC kabel do 15 m</t>
  </si>
  <si>
    <t>ASTERA Set 8 kablov (15m) za Titan Tube Power Box</t>
  </si>
  <si>
    <t>ASTERA Individual Power Supply za Titan ali Helios luči</t>
  </si>
  <si>
    <t>MAGFORCE Essential Magnet Kit (črn)</t>
  </si>
  <si>
    <t>APUTURE MT Pro Pixel Mappable RGBWW (7,5W) Mini LED</t>
  </si>
  <si>
    <t>APUTURE SIDIUS Link App Control</t>
  </si>
  <si>
    <t>ARRI Alexa XT Plus Pro komplet s pripadajočo opremo</t>
  </si>
  <si>
    <t>ARRI Alexa Mini komplet s pripadajočo opremo</t>
  </si>
  <si>
    <t>ARRI Alexa Mini LF komplet s pripadajočo opremo</t>
  </si>
  <si>
    <t>ARRI Alexa 35 komplet s pripadajočo opremo</t>
  </si>
  <si>
    <t>TV LOGIC LVM-181S monitor</t>
  </si>
  <si>
    <t>SMALLHD 702 Touch monitor</t>
  </si>
  <si>
    <t>SMALLHD 703 Bolt monitor s TERADEK Sidekick II</t>
  </si>
  <si>
    <t>SMALLHD 1303 HDR monitor</t>
  </si>
  <si>
    <t>SMALLHD Cine 18 4K monitor</t>
  </si>
  <si>
    <t>ATOMOS Shogun 7 video snemalnik</t>
  </si>
  <si>
    <t>ATOMOS Shogun Connect video snemalnik</t>
  </si>
  <si>
    <t>OBJEKTIVI</t>
  </si>
  <si>
    <t>ZEISS OPTON B-Speeds T1.4 (Bayonet Mount)</t>
  </si>
  <si>
    <t>ZEISS OPTON B-Speed 18 mm T1.4 Distagon</t>
  </si>
  <si>
    <t xml:space="preserve">ZEISS OPTON B-Speed 25 mm T1.4 Distagon </t>
  </si>
  <si>
    <t>ZEISS OPTON B-Speed 35 mm T1.4 Distagon</t>
  </si>
  <si>
    <t>ZEISS OPTON B-Speed 50 mm T1.4 Planar</t>
  </si>
  <si>
    <t>ZEISS OPTON B-Speed 85 mm T1.4 Planar</t>
  </si>
  <si>
    <t>ZEISS OPTON Standard 135 mm T2.1 Planar</t>
  </si>
  <si>
    <t>ZEISS Super Speeds MkIII T1.3</t>
  </si>
  <si>
    <t>ZEISS Super Speed MkIII 18 mm T1.3 Distagon</t>
  </si>
  <si>
    <t>ZEISS Super Speed MkIII 25 mm T1.3 Distagon</t>
  </si>
  <si>
    <t>ZEISS Super Speed MkIII 35 mm T1.3 Distagon</t>
  </si>
  <si>
    <t>ZEISS Super Speed MkIII 50 mm T1.3 Planar</t>
  </si>
  <si>
    <t>ZEISS Super Speed MkIII 85 mm T1.3 Planar</t>
  </si>
  <si>
    <t>ZEISS Standard 135 mm T2.1 Planar</t>
  </si>
  <si>
    <t>ARRI / ZEISS Ultra Primes T1.9</t>
  </si>
  <si>
    <t>ARRI / ZEISS Ultra Prime 16 mm T1.9 Distagon</t>
  </si>
  <si>
    <t>ARRI / ZEISS Ultra Prime 20 mm T1.9 Distagon</t>
  </si>
  <si>
    <t>ARRI / ZEISS Ultra Prime 24 mm T1.9 Distagon</t>
  </si>
  <si>
    <t>ARRI / ZEISS Ultra Prime 32 mm T1.9 Distagon</t>
  </si>
  <si>
    <t>ARRI / ZEISS Ultra Prime 40 mm T1.9 Distagon</t>
  </si>
  <si>
    <t>ARRI / ZEISS Ultra Prime 50 mm T1.9 Planar</t>
  </si>
  <si>
    <t>ARRI / ZEISS Ultra Prime 65 mm T1.9 Planar</t>
  </si>
  <si>
    <t>ARRI / ZEISS Ultra Prime 85 mm T1.9 Planar</t>
  </si>
  <si>
    <t>ARRI / ZEISS Ultra Prime 100 mm T1.9 Sonnar</t>
  </si>
  <si>
    <t>ARRI / ZEISS Ultra Prime 135 mm T1.9 Sonnar</t>
  </si>
  <si>
    <t>ARRI Signature Primes T1.8</t>
  </si>
  <si>
    <t>ARRI Signature Prime 21 mm T1.8</t>
  </si>
  <si>
    <t>ARRI Signature Prime 25 mm T1.8</t>
  </si>
  <si>
    <t>ARRI Signature Prime 35 mm T1.8</t>
  </si>
  <si>
    <t>ARRI Signature Prime 47 mm T1.8</t>
  </si>
  <si>
    <t>ARRI Signature Prime 58 mm T1.8</t>
  </si>
  <si>
    <t>ARRI Signature Prime 75 mm T1.8</t>
  </si>
  <si>
    <t>ARRI Signature Prime 125 mm T1.8</t>
  </si>
  <si>
    <t>ZOOM OBJEKTIVI</t>
  </si>
  <si>
    <t>ANGÉNIEUX Optimo Zoom 24–290 mm T2.8</t>
  </si>
  <si>
    <t>ARRI / FUJINON Alura Studio Zoom 18–80 mm T2.6</t>
  </si>
  <si>
    <t>COOKE Varotal Zoom 18–100 mm T3.1</t>
  </si>
  <si>
    <t>COOKE Cinetal Zoom MkIII 25–250 mm T3.7</t>
  </si>
  <si>
    <t>ARRI MB 16 – za 2 filtra 4 × 4"</t>
  </si>
  <si>
    <t>ARRI MB 14 – za 4 filtre 6,6 × 6,6"</t>
  </si>
  <si>
    <t>ARRI LMB 5 – za 2 filtra 4 × 5,6"</t>
  </si>
  <si>
    <t>ARRI LMB 6 – za 3 filtre 6,6 × 6,6"</t>
  </si>
  <si>
    <t>ARRI LMB 4x5 – za 3 filtre 4 × 5,6"</t>
  </si>
  <si>
    <t>ROTACIJSKI FILTRI</t>
  </si>
  <si>
    <t>ARRI Rota Pola Circular ø 138 mm</t>
  </si>
  <si>
    <t>ARRI Rota Pola Circular ø 162 mm</t>
  </si>
  <si>
    <t>TIFFEN Multi Rota Tray VND (ø 138 mm circular polarizer)</t>
  </si>
  <si>
    <t>ARRI IMPRESION V SET</t>
  </si>
  <si>
    <t>Komplet 8 filtrov (IV 290N do IV 330P) za ARRI Signature Primes</t>
  </si>
  <si>
    <t>TIFFEN +1, ø 138 mm</t>
  </si>
  <si>
    <t>TIFFEN +2, ø 138 mm</t>
  </si>
  <si>
    <t>SCHNEIDER +2, ø 138 mm</t>
  </si>
  <si>
    <t>FILTRI TIFFEN 4 × 4"</t>
  </si>
  <si>
    <t>Ultra Circular Polarizer</t>
  </si>
  <si>
    <t>Clear Glass</t>
  </si>
  <si>
    <t>LL-D</t>
  </si>
  <si>
    <t>FILTRI TIFFEN 4 × 5,6"</t>
  </si>
  <si>
    <t>Soft/FX 1/4</t>
  </si>
  <si>
    <t>Soft/FX 1/2</t>
  </si>
  <si>
    <t>Soft/FX 1</t>
  </si>
  <si>
    <t>Black Satin FX 1/4</t>
  </si>
  <si>
    <t>Black Satin FX 1/2</t>
  </si>
  <si>
    <t>Low Contrast 1/8</t>
  </si>
  <si>
    <t>Low Contrast 1/4</t>
  </si>
  <si>
    <t>Low Contrast 1/2</t>
  </si>
  <si>
    <t>Ultra Contrast 1/8</t>
  </si>
  <si>
    <t>Ultra Contrast 1/4</t>
  </si>
  <si>
    <t>Soft Glow 1/8</t>
  </si>
  <si>
    <t>Soft Glow 1/4</t>
  </si>
  <si>
    <t>Soft Glow 1/2</t>
  </si>
  <si>
    <t>Night Fog 1/8</t>
  </si>
  <si>
    <t>Night Fog 1/4</t>
  </si>
  <si>
    <t>Night Fog 1/2</t>
  </si>
  <si>
    <t>FILTRI SCHNEIDER 4 × 5,6"</t>
  </si>
  <si>
    <t>Hollywood Black Magic 1/8</t>
  </si>
  <si>
    <t>Hollywood Black Magic 1/4</t>
  </si>
  <si>
    <t>Hollywood Black Magic 1/2</t>
  </si>
  <si>
    <t>FILTRI TIFFEN 6,6 × 6,6"</t>
  </si>
  <si>
    <t>FLUIDNE GLAVE</t>
  </si>
  <si>
    <t>O'CONNOR 120EX</t>
  </si>
  <si>
    <t>Mitchell 150 mm</t>
  </si>
  <si>
    <t>Bowl / Mitchell 150 mm</t>
  </si>
  <si>
    <t>Bowl 150 mm</t>
  </si>
  <si>
    <t>DENZ Bogie – vrtljiv podstavek</t>
  </si>
  <si>
    <t>STATIVI – NOGE</t>
  </si>
  <si>
    <t>O'CONNOR Cine HD baby</t>
  </si>
  <si>
    <t>SACHTLER Dolly S – podvozje za stativ</t>
  </si>
  <si>
    <t>OSTALA SNEMALNA OPREMA</t>
  </si>
  <si>
    <t>ARRI WCU-4 – brezžični sistem za ostrenje slike</t>
  </si>
  <si>
    <t>ARRI Hi-5 – brezžični sistem za ostrenje slike</t>
  </si>
  <si>
    <t>ARRI FF-3 – mehanski sistem za ostrenje slike</t>
  </si>
  <si>
    <t>TERADEK Bolt Pro 3000 – brezžični video set (Tx, Rx, SK)</t>
  </si>
  <si>
    <t>TERADEK Bolt 4K – brezžični video set (Tx, 2× Rx)</t>
  </si>
  <si>
    <t>TERADEK Bolt 6 XT – brezžični video set (Tx, 2× Rx)</t>
  </si>
  <si>
    <t>ARRI S-2 – ramenska enota za snemanje iz roke</t>
  </si>
  <si>
    <t>ARRI UBS-3 – komplet ročajev za snemanje iz roke</t>
  </si>
  <si>
    <t>AVENGER A2018FCB C-Stand – stativ za monitor</t>
  </si>
  <si>
    <t>AVENGER A5012 Low Boy – stativ za monitor</t>
  </si>
  <si>
    <t>AVENGER A5017 Low Boy – stativ za monitor</t>
  </si>
  <si>
    <t>BNC kabel 40 m na bobnu</t>
  </si>
  <si>
    <t>Voziček za snemalno opremo</t>
  </si>
  <si>
    <t>MAGLINER Backstage Senior – voziček za snemalno opremo</t>
  </si>
  <si>
    <t>MAGLINER Junior Vertical – voziček za video assist</t>
  </si>
  <si>
    <t>na TB</t>
  </si>
  <si>
    <t>število TB</t>
  </si>
  <si>
    <t>Arhiviranje na LTO kaseto</t>
  </si>
  <si>
    <t>Podstavek za kamero</t>
  </si>
  <si>
    <t>Stojalo za kamero</t>
  </si>
  <si>
    <t>APUTURE Storm 1200 x z dodatki</t>
  </si>
  <si>
    <t>APUTURE MC PRO</t>
  </si>
  <si>
    <t>Modularni okvir 244/244 cm ( 8"x 8") + transportna torba za okvir</t>
  </si>
  <si>
    <t xml:space="preserve">U8 Ultrabounce White/Black, 8"x8" </t>
  </si>
  <si>
    <t>SILK 1/4 Stop White  244/244 cm</t>
  </si>
  <si>
    <t>ARTIFICIAL SILK   244/244 cm</t>
  </si>
  <si>
    <t>SILENT GRID    244/244 cm</t>
  </si>
  <si>
    <t>Frost v okvirju (alu, les)</t>
  </si>
  <si>
    <t>90x90cm, 100x100cm, 120x120cm</t>
  </si>
  <si>
    <t>Voziček za transport svetlobne tehnike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</si>
</sst>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S_I_T_-;\-* #,##0.00\ _S_I_T_-;_-* &quot;-&quot;??\ _S_I_T_-;_-@_-"/>
  </numFmts>
  <fonts count="32" x14ac:knownFonts="1"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b/>
      <sz val="36"/>
      <name val="Arial"/>
      <family val="2"/>
      <charset val="238"/>
    </font>
    <font>
      <b/>
      <sz val="20"/>
      <name val="Arial"/>
      <family val="2"/>
      <charset val="238"/>
    </font>
    <font>
      <i/>
      <u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sz val="10"/>
      <name val="Calibri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2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485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 applyAlignment="1">
      <alignment horizontal="center"/>
    </xf>
    <xf numFmtId="0" fontId="5" fillId="2" borderId="0" xfId="0" applyFont="1" applyFill="1"/>
    <xf numFmtId="49" fontId="2" fillId="2" borderId="0" xfId="0" applyNumberFormat="1" applyFont="1" applyFill="1"/>
    <xf numFmtId="0" fontId="0" fillId="2" borderId="0" xfId="0" applyFill="1"/>
    <xf numFmtId="0" fontId="2" fillId="2" borderId="1" xfId="0" applyFont="1" applyFill="1" applyBorder="1"/>
    <xf numFmtId="0" fontId="3" fillId="2" borderId="3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vertical="top"/>
    </xf>
    <xf numFmtId="49" fontId="5" fillId="2" borderId="0" xfId="0" applyNumberFormat="1" applyFont="1" applyFill="1"/>
    <xf numFmtId="164" fontId="5" fillId="2" borderId="4" xfId="0" applyNumberFormat="1" applyFont="1" applyFill="1" applyBorder="1" applyAlignment="1">
      <alignment horizontal="right"/>
    </xf>
    <xf numFmtId="164" fontId="5" fillId="2" borderId="4" xfId="0" applyNumberFormat="1" applyFont="1" applyFill="1" applyBorder="1"/>
    <xf numFmtId="164" fontId="5" fillId="2" borderId="5" xfId="0" applyNumberFormat="1" applyFont="1" applyFill="1" applyBorder="1"/>
    <xf numFmtId="0" fontId="12" fillId="2" borderId="0" xfId="0" applyFont="1" applyFill="1"/>
    <xf numFmtId="0" fontId="21" fillId="2" borderId="0" xfId="0" applyFont="1" applyFill="1" applyAlignment="1">
      <alignment horizontal="center"/>
    </xf>
    <xf numFmtId="0" fontId="14" fillId="2" borderId="0" xfId="0" applyFont="1" applyFill="1"/>
    <xf numFmtId="0" fontId="0" fillId="2" borderId="0" xfId="0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49" fontId="0" fillId="2" borderId="0" xfId="0" applyNumberFormat="1" applyFill="1"/>
    <xf numFmtId="0" fontId="2" fillId="2" borderId="6" xfId="0" applyFont="1" applyFill="1" applyBorder="1"/>
    <xf numFmtId="0" fontId="2" fillId="2" borderId="0" xfId="0" applyFont="1" applyFill="1" applyAlignment="1">
      <alignment horizontal="center"/>
    </xf>
    <xf numFmtId="0" fontId="4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0" fillId="2" borderId="5" xfId="0" applyFill="1" applyBorder="1" applyAlignment="1">
      <alignment horizontal="center"/>
    </xf>
    <xf numFmtId="0" fontId="20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6" fillId="2" borderId="0" xfId="0" applyFont="1" applyFill="1"/>
    <xf numFmtId="0" fontId="16" fillId="2" borderId="0" xfId="0" applyFont="1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right"/>
    </xf>
    <xf numFmtId="49" fontId="2" fillId="2" borderId="0" xfId="0" applyNumberFormat="1" applyFont="1" applyFill="1" applyAlignment="1">
      <alignment horizontal="right"/>
    </xf>
    <xf numFmtId="0" fontId="2" fillId="3" borderId="0" xfId="0" applyFont="1" applyFill="1"/>
    <xf numFmtId="4" fontId="8" fillId="3" borderId="0" xfId="0" applyNumberFormat="1" applyFont="1" applyFill="1" applyAlignment="1">
      <alignment horizontal="left"/>
    </xf>
    <xf numFmtId="4" fontId="8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164" fontId="5" fillId="3" borderId="0" xfId="0" applyNumberFormat="1" applyFont="1" applyFill="1"/>
    <xf numFmtId="0" fontId="2" fillId="3" borderId="0" xfId="0" applyFont="1" applyFill="1" applyAlignment="1">
      <alignment horizontal="right"/>
    </xf>
    <xf numFmtId="0" fontId="4" fillId="3" borderId="6" xfId="0" applyFont="1" applyFill="1" applyBorder="1"/>
    <xf numFmtId="0" fontId="2" fillId="3" borderId="6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5" fillId="3" borderId="4" xfId="0" applyNumberFormat="1" applyFont="1" applyFill="1" applyBorder="1"/>
    <xf numFmtId="0" fontId="2" fillId="3" borderId="3" xfId="0" applyFont="1" applyFill="1" applyBorder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2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164" fontId="5" fillId="3" borderId="0" xfId="0" applyNumberFormat="1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164" fontId="5" fillId="3" borderId="5" xfId="0" applyNumberFormat="1" applyFont="1" applyFill="1" applyBorder="1"/>
    <xf numFmtId="0" fontId="2" fillId="3" borderId="14" xfId="0" applyFont="1" applyFill="1" applyBorder="1"/>
    <xf numFmtId="0" fontId="3" fillId="3" borderId="0" xfId="0" applyFont="1" applyFill="1"/>
    <xf numFmtId="0" fontId="7" fillId="3" borderId="0" xfId="0" applyFont="1" applyFill="1"/>
    <xf numFmtId="0" fontId="0" fillId="3" borderId="0" xfId="0" applyFill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49" fontId="26" fillId="3" borderId="15" xfId="0" applyNumberFormat="1" applyFont="1" applyFill="1" applyBorder="1"/>
    <xf numFmtId="0" fontId="2" fillId="3" borderId="16" xfId="0" applyFont="1" applyFill="1" applyBorder="1"/>
    <xf numFmtId="49" fontId="2" fillId="3" borderId="17" xfId="0" applyNumberFormat="1" applyFont="1" applyFill="1" applyBorder="1"/>
    <xf numFmtId="49" fontId="2" fillId="3" borderId="0" xfId="0" applyNumberFormat="1" applyFont="1" applyFill="1"/>
    <xf numFmtId="14" fontId="5" fillId="3" borderId="18" xfId="0" applyNumberFormat="1" applyFont="1" applyFill="1" applyBorder="1" applyAlignment="1">
      <alignment horizontal="left"/>
    </xf>
    <xf numFmtId="49" fontId="2" fillId="3" borderId="18" xfId="0" applyNumberFormat="1" applyFont="1" applyFill="1" applyBorder="1"/>
    <xf numFmtId="0" fontId="3" fillId="3" borderId="17" xfId="0" applyFont="1" applyFill="1" applyBorder="1" applyAlignment="1">
      <alignment horizontal="center"/>
    </xf>
    <xf numFmtId="49" fontId="5" fillId="3" borderId="6" xfId="0" applyNumberFormat="1" applyFont="1" applyFill="1" applyBorder="1" applyProtection="1">
      <protection locked="0"/>
    </xf>
    <xf numFmtId="49" fontId="2" fillId="3" borderId="6" xfId="0" applyNumberFormat="1" applyFont="1" applyFill="1" applyBorder="1"/>
    <xf numFmtId="0" fontId="3" fillId="3" borderId="17" xfId="0" applyFont="1" applyFill="1" applyBorder="1" applyAlignment="1">
      <alignment horizontal="left"/>
    </xf>
    <xf numFmtId="49" fontId="2" fillId="3" borderId="0" xfId="0" applyNumberFormat="1" applyFont="1" applyFill="1" applyProtection="1">
      <protection locked="0"/>
    </xf>
    <xf numFmtId="0" fontId="3" fillId="3" borderId="17" xfId="0" applyFont="1" applyFill="1" applyBorder="1"/>
    <xf numFmtId="0" fontId="3" fillId="3" borderId="19" xfId="0" applyFont="1" applyFill="1" applyBorder="1"/>
    <xf numFmtId="49" fontId="2" fillId="3" borderId="20" xfId="0" applyNumberFormat="1" applyFont="1" applyFill="1" applyBorder="1"/>
    <xf numFmtId="49" fontId="5" fillId="3" borderId="0" xfId="0" applyNumberFormat="1" applyFont="1" applyFill="1" applyProtection="1">
      <protection locked="0"/>
    </xf>
    <xf numFmtId="49" fontId="2" fillId="3" borderId="6" xfId="0" applyNumberFormat="1" applyFont="1" applyFill="1" applyBorder="1" applyProtection="1">
      <protection locked="0"/>
    </xf>
    <xf numFmtId="0" fontId="5" fillId="3" borderId="0" xfId="0" quotePrefix="1" applyFont="1" applyFill="1" applyAlignment="1">
      <alignment horizontal="center"/>
    </xf>
    <xf numFmtId="4" fontId="7" fillId="3" borderId="0" xfId="0" applyNumberFormat="1" applyFont="1" applyFill="1"/>
    <xf numFmtId="4" fontId="7" fillId="3" borderId="0" xfId="0" applyNumberFormat="1" applyFont="1" applyFill="1" applyAlignment="1">
      <alignment horizontal="center"/>
    </xf>
    <xf numFmtId="0" fontId="22" fillId="3" borderId="0" xfId="0" applyFont="1" applyFill="1"/>
    <xf numFmtId="0" fontId="24" fillId="3" borderId="0" xfId="0" applyFont="1" applyFill="1"/>
    <xf numFmtId="0" fontId="12" fillId="3" borderId="0" xfId="0" applyFont="1" applyFill="1"/>
    <xf numFmtId="0" fontId="25" fillId="3" borderId="0" xfId="0" applyFont="1" applyFill="1"/>
    <xf numFmtId="0" fontId="4" fillId="3" borderId="3" xfId="0" applyFont="1" applyFill="1" applyBorder="1"/>
    <xf numFmtId="0" fontId="5" fillId="3" borderId="1" xfId="0" applyFont="1" applyFill="1" applyBorder="1"/>
    <xf numFmtId="0" fontId="2" fillId="3" borderId="7" xfId="0" applyFont="1" applyFill="1" applyBorder="1" applyAlignment="1" applyProtection="1">
      <alignment horizontal="center"/>
      <protection locked="0"/>
    </xf>
    <xf numFmtId="164" fontId="5" fillId="3" borderId="7" xfId="0" applyNumberFormat="1" applyFont="1" applyFill="1" applyBorder="1"/>
    <xf numFmtId="2" fontId="5" fillId="3" borderId="7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2" fillId="3" borderId="22" xfId="0" applyFont="1" applyFill="1" applyBorder="1"/>
    <xf numFmtId="0" fontId="2" fillId="3" borderId="19" xfId="0" applyFont="1" applyFill="1" applyBorder="1"/>
    <xf numFmtId="0" fontId="4" fillId="3" borderId="0" xfId="0" applyFont="1" applyFill="1"/>
    <xf numFmtId="0" fontId="5" fillId="3" borderId="7" xfId="0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8" fillId="3" borderId="1" xfId="0" applyFont="1" applyFill="1" applyBorder="1" applyAlignment="1">
      <alignment horizontal="center"/>
    </xf>
    <xf numFmtId="0" fontId="2" fillId="3" borderId="21" xfId="0" applyFont="1" applyFill="1" applyBorder="1" applyAlignment="1" applyProtection="1">
      <alignment horizontal="center"/>
      <protection locked="0"/>
    </xf>
    <xf numFmtId="164" fontId="5" fillId="3" borderId="20" xfId="0" applyNumberFormat="1" applyFont="1" applyFill="1" applyBorder="1"/>
    <xf numFmtId="164" fontId="5" fillId="3" borderId="21" xfId="0" applyNumberFormat="1" applyFont="1" applyFill="1" applyBorder="1"/>
    <xf numFmtId="0" fontId="5" fillId="3" borderId="19" xfId="0" applyFont="1" applyFill="1" applyBorder="1"/>
    <xf numFmtId="0" fontId="8" fillId="3" borderId="6" xfId="0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10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horizontal="center" vertical="center"/>
    </xf>
    <xf numFmtId="2" fontId="5" fillId="3" borderId="22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2" fontId="5" fillId="3" borderId="0" xfId="0" applyNumberFormat="1" applyFont="1" applyFill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2" fontId="5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vertical="center"/>
    </xf>
    <xf numFmtId="2" fontId="5" fillId="3" borderId="14" xfId="0" applyNumberFormat="1" applyFont="1" applyFill="1" applyBorder="1" applyAlignment="1">
      <alignment horizontal="right" vertical="center"/>
    </xf>
    <xf numFmtId="2" fontId="8" fillId="3" borderId="14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64" fontId="5" fillId="3" borderId="22" xfId="0" applyNumberFormat="1" applyFont="1" applyFill="1" applyBorder="1"/>
    <xf numFmtId="0" fontId="3" fillId="3" borderId="3" xfId="0" applyFont="1" applyFill="1" applyBorder="1"/>
    <xf numFmtId="0" fontId="19" fillId="3" borderId="0" xfId="0" applyFont="1" applyFill="1" applyAlignment="1" applyProtection="1">
      <alignment horizontal="center"/>
      <protection locked="0"/>
    </xf>
    <xf numFmtId="4" fontId="2" fillId="3" borderId="3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2" fillId="3" borderId="15" xfId="0" applyNumberFormat="1" applyFont="1" applyFill="1" applyBorder="1"/>
    <xf numFmtId="4" fontId="5" fillId="3" borderId="14" xfId="0" quotePrefix="1" applyNumberFormat="1" applyFont="1" applyFill="1" applyBorder="1"/>
    <xf numFmtId="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3" borderId="0" xfId="0" quotePrefix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4" fontId="5" fillId="3" borderId="7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22" xfId="0" applyFont="1" applyFill="1" applyBorder="1"/>
    <xf numFmtId="164" fontId="2" fillId="2" borderId="0" xfId="0" applyNumberFormat="1" applyFont="1" applyFill="1"/>
    <xf numFmtId="0" fontId="2" fillId="3" borderId="3" xfId="0" applyFont="1" applyFill="1" applyBorder="1" applyAlignment="1" applyProtection="1">
      <alignment horizontal="center"/>
      <protection locked="0"/>
    </xf>
    <xf numFmtId="164" fontId="2" fillId="3" borderId="7" xfId="0" applyNumberFormat="1" applyFont="1" applyFill="1" applyBorder="1"/>
    <xf numFmtId="164" fontId="2" fillId="3" borderId="7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30" fillId="3" borderId="0" xfId="0" applyFont="1" applyFill="1" applyAlignment="1" applyProtection="1">
      <alignment horizontal="center" vertical="center" wrapText="1"/>
      <protection locked="0"/>
    </xf>
    <xf numFmtId="0" fontId="30" fillId="3" borderId="0" xfId="0" applyFont="1" applyFill="1" applyAlignment="1">
      <alignment vertical="center" wrapText="1"/>
    </xf>
    <xf numFmtId="1" fontId="2" fillId="3" borderId="7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5" fillId="0" borderId="0" xfId="0" applyNumberFormat="1" applyFont="1"/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4" fontId="2" fillId="3" borderId="0" xfId="0" applyNumberFormat="1" applyFont="1" applyFill="1"/>
    <xf numFmtId="49" fontId="2" fillId="3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8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5" fillId="3" borderId="7" xfId="0" quotePrefix="1" applyNumberFormat="1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0" fontId="4" fillId="3" borderId="1" xfId="0" applyFont="1" applyFill="1" applyBorder="1"/>
    <xf numFmtId="4" fontId="5" fillId="3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/>
    <xf numFmtId="2" fontId="5" fillId="3" borderId="7" xfId="0" quotePrefix="1" applyNumberFormat="1" applyFont="1" applyFill="1" applyBorder="1" applyAlignment="1">
      <alignment horizontal="center"/>
    </xf>
    <xf numFmtId="0" fontId="8" fillId="3" borderId="0" xfId="0" applyFont="1" applyFill="1"/>
    <xf numFmtId="0" fontId="15" fillId="3" borderId="0" xfId="0" applyFont="1" applyFill="1"/>
    <xf numFmtId="0" fontId="23" fillId="3" borderId="0" xfId="0" applyFont="1" applyFill="1" applyAlignment="1" applyProtection="1">
      <alignment horizontal="center"/>
      <protection locked="0"/>
    </xf>
    <xf numFmtId="164" fontId="0" fillId="3" borderId="0" xfId="0" applyNumberFormat="1" applyFill="1" applyAlignment="1">
      <alignment horizontal="center"/>
    </xf>
    <xf numFmtId="164" fontId="0" fillId="3" borderId="0" xfId="0" applyNumberFormat="1" applyFill="1"/>
    <xf numFmtId="0" fontId="15" fillId="3" borderId="1" xfId="0" applyFont="1" applyFill="1" applyBorder="1"/>
    <xf numFmtId="0" fontId="2" fillId="3" borderId="22" xfId="0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8" fillId="3" borderId="6" xfId="0" applyFont="1" applyFill="1" applyBorder="1"/>
    <xf numFmtId="164" fontId="2" fillId="3" borderId="0" xfId="0" applyNumberFormat="1" applyFont="1" applyFill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3" fillId="3" borderId="7" xfId="0" applyFont="1" applyFill="1" applyBorder="1" applyAlignment="1" applyProtection="1">
      <alignment horizontal="center"/>
      <protection locked="0"/>
    </xf>
    <xf numFmtId="2" fontId="16" fillId="3" borderId="0" xfId="0" applyNumberFormat="1" applyFont="1" applyFill="1" applyAlignment="1">
      <alignment horizontal="center"/>
    </xf>
    <xf numFmtId="4" fontId="5" fillId="3" borderId="0" xfId="0" applyNumberFormat="1" applyFont="1" applyFill="1"/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4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49" fontId="2" fillId="3" borderId="0" xfId="0" applyNumberFormat="1" applyFont="1" applyFill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2" fontId="5" fillId="3" borderId="0" xfId="0" applyNumberFormat="1" applyFont="1" applyFill="1" applyAlignment="1">
      <alignment horizontal="right"/>
    </xf>
    <xf numFmtId="2" fontId="5" fillId="3" borderId="22" xfId="0" applyNumberFormat="1" applyFont="1" applyFill="1" applyBorder="1" applyAlignment="1">
      <alignment horizontal="right"/>
    </xf>
    <xf numFmtId="0" fontId="10" fillId="3" borderId="1" xfId="0" applyFont="1" applyFill="1" applyBorder="1"/>
    <xf numFmtId="0" fontId="5" fillId="3" borderId="6" xfId="0" applyFont="1" applyFill="1" applyBorder="1"/>
    <xf numFmtId="2" fontId="5" fillId="3" borderId="1" xfId="0" applyNumberFormat="1" applyFont="1" applyFill="1" applyBorder="1"/>
    <xf numFmtId="2" fontId="5" fillId="3" borderId="6" xfId="0" applyNumberFormat="1" applyFont="1" applyFill="1" applyBorder="1" applyAlignment="1">
      <alignment horizontal="right"/>
    </xf>
    <xf numFmtId="2" fontId="5" fillId="3" borderId="6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2" fontId="5" fillId="3" borderId="0" xfId="0" applyNumberFormat="1" applyFont="1" applyFill="1"/>
    <xf numFmtId="2" fontId="5" fillId="3" borderId="22" xfId="0" applyNumberFormat="1" applyFont="1" applyFill="1" applyBorder="1"/>
    <xf numFmtId="2" fontId="2" fillId="3" borderId="0" xfId="0" applyNumberFormat="1" applyFont="1" applyFill="1" applyAlignment="1">
      <alignment horizontal="center"/>
    </xf>
    <xf numFmtId="0" fontId="2" fillId="3" borderId="17" xfId="0" applyFont="1" applyFill="1" applyBorder="1"/>
    <xf numFmtId="0" fontId="2" fillId="3" borderId="15" xfId="0" applyFont="1" applyFill="1" applyBorder="1"/>
    <xf numFmtId="2" fontId="5" fillId="3" borderId="6" xfId="0" applyNumberFormat="1" applyFont="1" applyFill="1" applyBorder="1"/>
    <xf numFmtId="0" fontId="12" fillId="3" borderId="8" xfId="0" applyFont="1" applyFill="1" applyBorder="1"/>
    <xf numFmtId="0" fontId="3" fillId="3" borderId="6" xfId="0" applyFont="1" applyFill="1" applyBorder="1"/>
    <xf numFmtId="2" fontId="5" fillId="3" borderId="14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0" fillId="3" borderId="9" xfId="0" applyFill="1" applyBorder="1"/>
    <xf numFmtId="164" fontId="16" fillId="3" borderId="4" xfId="0" applyNumberFormat="1" applyFont="1" applyFill="1" applyBorder="1"/>
    <xf numFmtId="164" fontId="16" fillId="3" borderId="4" xfId="0" applyNumberFormat="1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2" fontId="2" fillId="3" borderId="0" xfId="0" applyNumberFormat="1" applyFont="1" applyFill="1"/>
    <xf numFmtId="4" fontId="10" fillId="3" borderId="1" xfId="0" applyNumberFormat="1" applyFont="1" applyFill="1" applyBorder="1"/>
    <xf numFmtId="4" fontId="5" fillId="3" borderId="0" xfId="0" applyNumberFormat="1" applyFont="1" applyFill="1" applyAlignment="1" applyProtection="1">
      <alignment horizontal="center"/>
      <protection locked="0"/>
    </xf>
    <xf numFmtId="0" fontId="2" fillId="3" borderId="7" xfId="0" applyFont="1" applyFill="1" applyBorder="1"/>
    <xf numFmtId="2" fontId="2" fillId="3" borderId="3" xfId="0" applyNumberFormat="1" applyFont="1" applyFill="1" applyBorder="1" applyAlignment="1">
      <alignment horizontal="left"/>
    </xf>
    <xf numFmtId="2" fontId="2" fillId="3" borderId="0" xfId="0" applyNumberFormat="1" applyFont="1" applyFill="1" applyAlignment="1">
      <alignment horizontal="left"/>
    </xf>
    <xf numFmtId="2" fontId="2" fillId="3" borderId="1" xfId="0" applyNumberFormat="1" applyFont="1" applyFill="1" applyBorder="1"/>
    <xf numFmtId="0" fontId="2" fillId="3" borderId="14" xfId="0" applyFont="1" applyFill="1" applyBorder="1" applyAlignment="1">
      <alignment horizontal="center"/>
    </xf>
    <xf numFmtId="0" fontId="7" fillId="3" borderId="10" xfId="0" applyFont="1" applyFill="1" applyBorder="1"/>
    <xf numFmtId="4" fontId="7" fillId="3" borderId="10" xfId="0" applyNumberFormat="1" applyFont="1" applyFill="1" applyBorder="1" applyAlignment="1">
      <alignment horizontal="center"/>
    </xf>
    <xf numFmtId="4" fontId="7" fillId="3" borderId="10" xfId="0" applyNumberFormat="1" applyFont="1" applyFill="1" applyBorder="1"/>
    <xf numFmtId="2" fontId="5" fillId="3" borderId="14" xfId="0" applyNumberFormat="1" applyFont="1" applyFill="1" applyBorder="1"/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/>
    </xf>
    <xf numFmtId="4" fontId="7" fillId="3" borderId="14" xfId="0" applyNumberFormat="1" applyFont="1" applyFill="1" applyBorder="1"/>
    <xf numFmtId="4" fontId="7" fillId="3" borderId="14" xfId="0" applyNumberFormat="1" applyFont="1" applyFill="1" applyBorder="1" applyAlignment="1">
      <alignment horizontal="center"/>
    </xf>
    <xf numFmtId="2" fontId="5" fillId="3" borderId="16" xfId="0" applyNumberFormat="1" applyFont="1" applyFill="1" applyBorder="1"/>
    <xf numFmtId="0" fontId="10" fillId="3" borderId="14" xfId="0" applyFont="1" applyFill="1" applyBorder="1" applyAlignment="1">
      <alignment horizontal="center"/>
    </xf>
    <xf numFmtId="2" fontId="8" fillId="3" borderId="0" xfId="0" applyNumberFormat="1" applyFont="1" applyFill="1"/>
    <xf numFmtId="2" fontId="2" fillId="3" borderId="6" xfId="0" applyNumberFormat="1" applyFont="1" applyFill="1" applyBorder="1"/>
    <xf numFmtId="0" fontId="5" fillId="3" borderId="6" xfId="0" applyFont="1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164" fontId="16" fillId="3" borderId="5" xfId="0" applyNumberFormat="1" applyFont="1" applyFill="1" applyBorder="1"/>
    <xf numFmtId="0" fontId="2" fillId="0" borderId="15" xfId="0" applyFont="1" applyBorder="1"/>
    <xf numFmtId="2" fontId="5" fillId="0" borderId="10" xfId="0" applyNumberFormat="1" applyFont="1" applyBorder="1" applyAlignment="1">
      <alignment horizontal="center"/>
    </xf>
    <xf numFmtId="2" fontId="2" fillId="3" borderId="14" xfId="0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center"/>
    </xf>
    <xf numFmtId="2" fontId="5" fillId="3" borderId="7" xfId="1" applyNumberFormat="1" applyFont="1" applyFill="1" applyBorder="1" applyAlignment="1">
      <alignment horizontal="center"/>
    </xf>
    <xf numFmtId="2" fontId="5" fillId="3" borderId="10" xfId="1" applyNumberFormat="1" applyFont="1" applyFill="1" applyBorder="1" applyAlignment="1">
      <alignment horizontal="center"/>
    </xf>
    <xf numFmtId="0" fontId="0" fillId="3" borderId="1" xfId="0" applyFill="1" applyBorder="1"/>
    <xf numFmtId="164" fontId="0" fillId="3" borderId="7" xfId="0" applyNumberFormat="1" applyFill="1" applyBorder="1"/>
    <xf numFmtId="0" fontId="8" fillId="3" borderId="22" xfId="0" applyFont="1" applyFill="1" applyBorder="1"/>
    <xf numFmtId="0" fontId="10" fillId="3" borderId="21" xfId="0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right" vertical="center"/>
    </xf>
    <xf numFmtId="164" fontId="5" fillId="3" borderId="29" xfId="0" applyNumberFormat="1" applyFont="1" applyFill="1" applyBorder="1"/>
    <xf numFmtId="164" fontId="5" fillId="3" borderId="6" xfId="0" applyNumberFormat="1" applyFont="1" applyFill="1" applyBorder="1"/>
    <xf numFmtId="0" fontId="2" fillId="3" borderId="6" xfId="0" applyFont="1" applyFill="1" applyBorder="1" applyAlignment="1" applyProtection="1">
      <alignment horizontal="center"/>
      <protection locked="0"/>
    </xf>
    <xf numFmtId="2" fontId="2" fillId="3" borderId="14" xfId="0" applyNumberFormat="1" applyFont="1" applyFill="1" applyBorder="1" applyAlignment="1">
      <alignment horizontal="center" vertical="center"/>
    </xf>
    <xf numFmtId="2" fontId="5" fillId="3" borderId="14" xfId="0" applyNumberFormat="1" applyFont="1" applyFill="1" applyBorder="1" applyAlignment="1">
      <alignment horizontal="center"/>
    </xf>
    <xf numFmtId="0" fontId="2" fillId="3" borderId="14" xfId="0" applyFont="1" applyFill="1" applyBorder="1" applyAlignment="1" applyProtection="1">
      <alignment horizontal="center"/>
      <protection locked="0"/>
    </xf>
    <xf numFmtId="164" fontId="5" fillId="3" borderId="14" xfId="0" applyNumberFormat="1" applyFont="1" applyFill="1" applyBorder="1"/>
    <xf numFmtId="2" fontId="5" fillId="3" borderId="14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164" fontId="5" fillId="3" borderId="14" xfId="0" applyNumberFormat="1" applyFont="1" applyFill="1" applyBorder="1" applyAlignment="1">
      <alignment vertical="center"/>
    </xf>
    <xf numFmtId="0" fontId="2" fillId="0" borderId="14" xfId="0" applyFont="1" applyBorder="1"/>
    <xf numFmtId="0" fontId="3" fillId="3" borderId="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wrapText="1"/>
      <protection locked="0"/>
    </xf>
    <xf numFmtId="0" fontId="5" fillId="4" borderId="7" xfId="0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4" fontId="5" fillId="4" borderId="28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wrapText="1"/>
    </xf>
    <xf numFmtId="0" fontId="3" fillId="4" borderId="3" xfId="0" applyFont="1" applyFill="1" applyBorder="1"/>
    <xf numFmtId="0" fontId="2" fillId="4" borderId="1" xfId="0" applyFont="1" applyFill="1" applyBorder="1"/>
    <xf numFmtId="4" fontId="5" fillId="4" borderId="2" xfId="0" applyNumberFormat="1" applyFont="1" applyFill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5" fillId="3" borderId="7" xfId="0" applyFont="1" applyFill="1" applyBorder="1" applyAlignment="1">
      <alignment horizontal="center" wrapText="1"/>
    </xf>
    <xf numFmtId="0" fontId="31" fillId="3" borderId="7" xfId="0" applyFont="1" applyFill="1" applyBorder="1" applyAlignment="1" applyProtection="1">
      <alignment horizontal="center"/>
      <protection locked="0"/>
    </xf>
    <xf numFmtId="0" fontId="5" fillId="5" borderId="0" xfId="0" applyFont="1" applyFill="1"/>
    <xf numFmtId="164" fontId="2" fillId="3" borderId="20" xfId="0" applyNumberFormat="1" applyFont="1" applyFill="1" applyBorder="1"/>
    <xf numFmtId="164" fontId="2" fillId="3" borderId="21" xfId="0" applyNumberFormat="1" applyFont="1" applyFill="1" applyBorder="1"/>
    <xf numFmtId="4" fontId="5" fillId="3" borderId="23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4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164" fontId="13" fillId="3" borderId="0" xfId="0" applyNumberFormat="1" applyFont="1" applyFill="1" applyAlignment="1">
      <alignment vertical="center"/>
    </xf>
    <xf numFmtId="0" fontId="2" fillId="0" borderId="3" xfId="0" applyFont="1" applyBorder="1" applyAlignment="1">
      <alignment vertical="center"/>
    </xf>
    <xf numFmtId="4" fontId="5" fillId="3" borderId="22" xfId="0" applyNumberFormat="1" applyFont="1" applyFill="1" applyBorder="1" applyAlignment="1">
      <alignment horizontal="right" vertical="center"/>
    </xf>
    <xf numFmtId="164" fontId="2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2" fontId="5" fillId="3" borderId="6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4" fontId="5" fillId="3" borderId="6" xfId="0" applyNumberFormat="1" applyFont="1" applyFill="1" applyBorder="1" applyAlignment="1">
      <alignment horizontal="right" vertical="center"/>
    </xf>
    <xf numFmtId="0" fontId="2" fillId="3" borderId="19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 vertical="center"/>
    </xf>
    <xf numFmtId="0" fontId="25" fillId="3" borderId="0" xfId="0" applyFont="1" applyFill="1" applyAlignment="1" applyProtection="1">
      <alignment horizontal="center" vertical="center"/>
      <protection locked="0"/>
    </xf>
    <xf numFmtId="4" fontId="5" fillId="3" borderId="14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5" fillId="3" borderId="0" xfId="0" applyNumberFormat="1" applyFont="1" applyFill="1" applyAlignment="1">
      <alignment vertical="center"/>
    </xf>
    <xf numFmtId="0" fontId="0" fillId="3" borderId="0" xfId="0" applyFill="1" applyAlignment="1" applyProtection="1">
      <alignment horizontal="center" vertical="center"/>
      <protection locked="0"/>
    </xf>
    <xf numFmtId="0" fontId="10" fillId="3" borderId="6" xfId="0" applyFont="1" applyFill="1" applyBorder="1" applyAlignment="1">
      <alignment vertical="center"/>
    </xf>
    <xf numFmtId="2" fontId="5" fillId="3" borderId="6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2" fontId="5" fillId="3" borderId="22" xfId="0" applyNumberFormat="1" applyFont="1" applyFill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4" fontId="2" fillId="3" borderId="1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2" fontId="5" fillId="0" borderId="23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2" fillId="3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4" fontId="5" fillId="3" borderId="22" xfId="0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horizontal="right" vertical="center"/>
    </xf>
    <xf numFmtId="4" fontId="5" fillId="3" borderId="14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2" fontId="5" fillId="3" borderId="14" xfId="0" applyNumberFormat="1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0" fontId="23" fillId="3" borderId="9" xfId="0" applyFont="1" applyFill="1" applyBorder="1" applyAlignment="1">
      <alignment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/>
    <xf numFmtId="0" fontId="10" fillId="3" borderId="1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29" fillId="4" borderId="10" xfId="0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/>
    </xf>
    <xf numFmtId="4" fontId="29" fillId="4" borderId="10" xfId="0" applyNumberFormat="1" applyFont="1" applyFill="1" applyBorder="1" applyAlignment="1">
      <alignment horizontal="center" vertical="center"/>
    </xf>
    <xf numFmtId="4" fontId="29" fillId="4" borderId="21" xfId="0" applyNumberFormat="1" applyFont="1" applyFill="1" applyBorder="1" applyAlignment="1">
      <alignment horizontal="center" vertical="center"/>
    </xf>
    <xf numFmtId="2" fontId="5" fillId="3" borderId="3" xfId="0" quotePrefix="1" applyNumberFormat="1" applyFont="1" applyFill="1" applyBorder="1" applyAlignment="1">
      <alignment horizontal="center"/>
    </xf>
    <xf numFmtId="2" fontId="5" fillId="3" borderId="22" xfId="0" quotePrefix="1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5" fillId="4" borderId="22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left" wrapText="1"/>
    </xf>
    <xf numFmtId="0" fontId="4" fillId="3" borderId="20" xfId="0" applyFont="1" applyFill="1" applyBorder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2" fontId="5" fillId="3" borderId="10" xfId="0" applyNumberFormat="1" applyFont="1" applyFill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/>
    <xf numFmtId="2" fontId="5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2" fontId="5" fillId="3" borderId="15" xfId="0" applyNumberFormat="1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2">
    <cellStyle name="Navadno 3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j/AppData/Local/Temp/pid-4000/INFO%20IZRACUN%20TRZNO%2013-12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zalo"/>
      <sheetName val="podatki produkcije"/>
      <sheetName val="ateljeji in prod. prostori"/>
      <sheetName val="tehnično osebje"/>
      <sheetName val="snemalna tehnika"/>
      <sheetName val="svetlobna tehnika"/>
      <sheetName val="scenska tehnika"/>
      <sheetName val="tonska tehnika"/>
      <sheetName val="garderoba"/>
      <sheetName val="rekviziti"/>
      <sheetName val="video postprodukcija"/>
      <sheetName val="avdio postprodukcija"/>
      <sheetName val="projekcijska dvorana"/>
      <sheetName val="rekapitulacija vrednosti"/>
    </sheetNames>
    <sheetDataSet>
      <sheetData sheetId="0" refreshError="1"/>
      <sheetData sheetId="1" refreshError="1">
        <row r="6">
          <cell r="B6">
            <v>0</v>
          </cell>
        </row>
        <row r="8">
          <cell r="B8">
            <v>0</v>
          </cell>
        </row>
        <row r="10">
          <cell r="B1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0"/>
  <dimension ref="A1:N36"/>
  <sheetViews>
    <sheetView tabSelected="1" view="pageBreakPreview" zoomScaleNormal="100" zoomScaleSheetLayoutView="100" workbookViewId="0">
      <selection activeCell="G36" sqref="G36"/>
    </sheetView>
  </sheetViews>
  <sheetFormatPr defaultColWidth="9.140625" defaultRowHeight="12.75" x14ac:dyDescent="0.2"/>
  <cols>
    <col min="1" max="1" width="10.28515625" style="5" customWidth="1"/>
    <col min="2" max="5" width="9.140625" style="5"/>
    <col min="6" max="6" width="13.7109375" style="5" customWidth="1"/>
    <col min="7" max="16384" width="9.140625" style="5"/>
  </cols>
  <sheetData>
    <row r="1" spans="1:14" ht="23.25" x14ac:dyDescent="0.35">
      <c r="A1" s="420" t="s">
        <v>700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5"/>
    </row>
    <row r="2" spans="1:14" ht="15" x14ac:dyDescent="0.25">
      <c r="A2" s="418" t="s">
        <v>247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4" ht="15" x14ac:dyDescent="0.25">
      <c r="I3" s="2"/>
    </row>
    <row r="4" spans="1:14" ht="15.75" x14ac:dyDescent="0.25">
      <c r="A4" s="419">
        <f ca="1">TODAY()</f>
        <v>45988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</row>
    <row r="5" spans="1:14" x14ac:dyDescent="0.2">
      <c r="A5" s="61"/>
      <c r="B5" s="61"/>
      <c r="C5" s="61"/>
      <c r="D5" s="61"/>
      <c r="E5" s="61"/>
      <c r="F5" s="61"/>
      <c r="G5" s="61"/>
    </row>
    <row r="6" spans="1:14" ht="18.75" x14ac:dyDescent="0.3">
      <c r="A6" s="110" t="s">
        <v>118</v>
      </c>
      <c r="B6" s="111"/>
      <c r="C6" s="61"/>
      <c r="D6" s="61"/>
      <c r="E6" s="61"/>
      <c r="F6" s="61"/>
      <c r="G6" s="61"/>
      <c r="I6" s="14"/>
    </row>
    <row r="7" spans="1:14" s="14" customFormat="1" ht="15.75" x14ac:dyDescent="0.25">
      <c r="A7" s="112"/>
      <c r="B7" s="112"/>
      <c r="C7" s="112"/>
      <c r="D7" s="112"/>
      <c r="E7" s="112"/>
      <c r="F7" s="112"/>
      <c r="G7" s="112"/>
    </row>
    <row r="8" spans="1:14" s="14" customFormat="1" ht="15.75" x14ac:dyDescent="0.25">
      <c r="A8" s="112" t="s">
        <v>29</v>
      </c>
      <c r="B8" s="112"/>
      <c r="C8" s="112"/>
      <c r="D8" s="112"/>
      <c r="E8" s="112"/>
      <c r="F8" s="112"/>
      <c r="G8" s="112"/>
    </row>
    <row r="9" spans="1:14" s="14" customFormat="1" ht="15.75" x14ac:dyDescent="0.25">
      <c r="A9" s="112"/>
      <c r="B9" s="112"/>
      <c r="C9" s="112"/>
      <c r="D9" s="112"/>
      <c r="E9" s="112"/>
      <c r="F9" s="112"/>
      <c r="G9" s="112"/>
    </row>
    <row r="10" spans="1:14" s="14" customFormat="1" ht="15.75" x14ac:dyDescent="0.25">
      <c r="A10" s="112" t="s">
        <v>37</v>
      </c>
      <c r="B10" s="112"/>
      <c r="C10" s="112"/>
      <c r="D10" s="112"/>
      <c r="E10" s="112"/>
      <c r="F10" s="112"/>
      <c r="G10" s="112"/>
    </row>
    <row r="11" spans="1:14" s="14" customFormat="1" ht="15.75" x14ac:dyDescent="0.25">
      <c r="A11" s="112"/>
      <c r="B11" s="112"/>
      <c r="C11" s="112"/>
      <c r="D11" s="112"/>
      <c r="E11" s="112"/>
      <c r="F11" s="112"/>
      <c r="G11" s="112"/>
    </row>
    <row r="12" spans="1:14" s="14" customFormat="1" ht="15.75" x14ac:dyDescent="0.25">
      <c r="A12" s="112" t="s">
        <v>35</v>
      </c>
      <c r="B12" s="112"/>
      <c r="C12" s="112"/>
      <c r="D12" s="112"/>
      <c r="E12" s="112"/>
      <c r="F12" s="112"/>
      <c r="G12" s="112"/>
    </row>
    <row r="13" spans="1:14" s="14" customFormat="1" ht="15.75" x14ac:dyDescent="0.25">
      <c r="A13" s="112"/>
      <c r="B13" s="112"/>
      <c r="C13" s="112"/>
      <c r="D13" s="112"/>
      <c r="E13" s="112"/>
      <c r="F13" s="112"/>
      <c r="G13" s="112"/>
    </row>
    <row r="14" spans="1:14" s="14" customFormat="1" ht="15.75" x14ac:dyDescent="0.25">
      <c r="A14" s="112" t="s">
        <v>28</v>
      </c>
      <c r="B14" s="112"/>
      <c r="C14" s="112"/>
      <c r="D14" s="112"/>
      <c r="E14" s="112"/>
      <c r="F14" s="112"/>
      <c r="G14" s="112"/>
    </row>
    <row r="15" spans="1:14" s="14" customFormat="1" ht="15.75" x14ac:dyDescent="0.25">
      <c r="A15" s="112"/>
      <c r="B15" s="112"/>
      <c r="C15" s="112"/>
      <c r="D15" s="112"/>
      <c r="E15" s="112"/>
      <c r="F15" s="112"/>
      <c r="G15" s="112"/>
    </row>
    <row r="16" spans="1:14" s="14" customFormat="1" ht="15.75" x14ac:dyDescent="0.25">
      <c r="A16" s="112" t="s">
        <v>30</v>
      </c>
      <c r="B16" s="112"/>
      <c r="C16" s="112"/>
      <c r="D16" s="112"/>
      <c r="E16" s="112"/>
      <c r="F16" s="112"/>
      <c r="G16" s="112"/>
    </row>
    <row r="17" spans="1:9" s="14" customFormat="1" ht="15.75" x14ac:dyDescent="0.25">
      <c r="A17" s="112"/>
      <c r="B17" s="112"/>
      <c r="C17" s="112"/>
      <c r="D17" s="112"/>
      <c r="E17" s="112"/>
      <c r="F17" s="112"/>
      <c r="G17" s="112"/>
    </row>
    <row r="18" spans="1:9" s="14" customFormat="1" ht="15.75" x14ac:dyDescent="0.25">
      <c r="A18" s="112" t="s">
        <v>31</v>
      </c>
      <c r="B18" s="112"/>
      <c r="C18" s="112"/>
      <c r="D18" s="112"/>
      <c r="E18" s="112"/>
      <c r="F18" s="112"/>
      <c r="G18" s="112"/>
    </row>
    <row r="19" spans="1:9" s="14" customFormat="1" ht="15.75" x14ac:dyDescent="0.25">
      <c r="A19" s="112"/>
      <c r="B19" s="112"/>
      <c r="C19" s="112"/>
      <c r="D19" s="112"/>
      <c r="E19" s="112"/>
      <c r="F19" s="112"/>
      <c r="G19" s="112"/>
    </row>
    <row r="20" spans="1:9" s="14" customFormat="1" ht="15.75" x14ac:dyDescent="0.25">
      <c r="A20" s="112" t="s">
        <v>32</v>
      </c>
      <c r="B20" s="112"/>
      <c r="C20" s="112"/>
      <c r="D20" s="112"/>
      <c r="E20" s="112"/>
      <c r="F20" s="112"/>
      <c r="G20" s="112"/>
    </row>
    <row r="21" spans="1:9" s="14" customFormat="1" ht="15.75" x14ac:dyDescent="0.25">
      <c r="A21" s="112"/>
      <c r="B21" s="112"/>
      <c r="C21" s="112"/>
      <c r="D21" s="112"/>
      <c r="E21" s="112"/>
      <c r="F21" s="112"/>
      <c r="G21" s="112"/>
    </row>
    <row r="22" spans="1:9" s="14" customFormat="1" ht="15.75" x14ac:dyDescent="0.25">
      <c r="A22" s="112" t="s">
        <v>33</v>
      </c>
      <c r="B22" s="112"/>
      <c r="C22" s="112"/>
      <c r="D22" s="112"/>
      <c r="E22" s="112"/>
      <c r="F22" s="112"/>
      <c r="G22" s="112"/>
    </row>
    <row r="23" spans="1:9" s="14" customFormat="1" ht="15.75" x14ac:dyDescent="0.25">
      <c r="A23" s="112"/>
      <c r="B23" s="112"/>
      <c r="C23" s="112"/>
      <c r="D23" s="112"/>
      <c r="E23" s="112"/>
      <c r="F23" s="112"/>
      <c r="G23" s="112"/>
    </row>
    <row r="24" spans="1:9" s="14" customFormat="1" ht="15.75" x14ac:dyDescent="0.25">
      <c r="A24" s="112" t="s">
        <v>34</v>
      </c>
      <c r="B24" s="112"/>
      <c r="C24" s="112"/>
      <c r="D24" s="112"/>
      <c r="E24" s="112"/>
      <c r="F24" s="112"/>
      <c r="G24" s="112"/>
    </row>
    <row r="25" spans="1:9" s="14" customFormat="1" ht="15.75" x14ac:dyDescent="0.25">
      <c r="A25" s="112"/>
      <c r="B25" s="112"/>
      <c r="C25" s="112"/>
      <c r="D25" s="112"/>
      <c r="E25" s="112"/>
      <c r="F25" s="112"/>
      <c r="G25" s="112"/>
    </row>
    <row r="26" spans="1:9" s="14" customFormat="1" ht="15.75" x14ac:dyDescent="0.25">
      <c r="A26" s="112" t="s">
        <v>36</v>
      </c>
      <c r="B26" s="112"/>
      <c r="C26" s="112"/>
      <c r="D26" s="112"/>
      <c r="E26" s="112"/>
      <c r="F26" s="112"/>
      <c r="G26" s="112"/>
    </row>
    <row r="27" spans="1:9" s="14" customFormat="1" ht="15.75" x14ac:dyDescent="0.25">
      <c r="A27" s="112"/>
      <c r="B27" s="112"/>
      <c r="C27" s="112"/>
      <c r="D27" s="112"/>
      <c r="E27" s="112"/>
      <c r="F27" s="112"/>
      <c r="G27" s="112"/>
    </row>
    <row r="28" spans="1:9" s="14" customFormat="1" ht="15.75" x14ac:dyDescent="0.25">
      <c r="A28" s="112" t="s">
        <v>589</v>
      </c>
      <c r="B28" s="112"/>
      <c r="C28" s="112"/>
      <c r="D28" s="112"/>
      <c r="E28" s="112"/>
      <c r="F28" s="112"/>
      <c r="G28" s="112"/>
    </row>
    <row r="29" spans="1:9" s="14" customFormat="1" ht="15.75" x14ac:dyDescent="0.25">
      <c r="A29" s="112"/>
      <c r="B29" s="112"/>
      <c r="C29" s="112"/>
      <c r="D29" s="112"/>
      <c r="E29" s="112"/>
      <c r="F29" s="112"/>
      <c r="G29" s="112"/>
    </row>
    <row r="30" spans="1:9" s="14" customFormat="1" ht="15.75" x14ac:dyDescent="0.25">
      <c r="A30" s="112" t="s">
        <v>582</v>
      </c>
      <c r="B30" s="112"/>
      <c r="C30" s="112"/>
      <c r="D30" s="112"/>
      <c r="E30" s="112"/>
      <c r="F30" s="112"/>
      <c r="G30" s="112"/>
    </row>
    <row r="31" spans="1:9" s="14" customFormat="1" ht="15.75" x14ac:dyDescent="0.25">
      <c r="A31" s="112"/>
      <c r="B31" s="112"/>
      <c r="C31" s="112"/>
      <c r="D31" s="112"/>
      <c r="E31" s="112"/>
      <c r="F31" s="112"/>
      <c r="G31" s="112"/>
    </row>
    <row r="32" spans="1:9" s="14" customFormat="1" ht="15.75" x14ac:dyDescent="0.25">
      <c r="A32" s="112" t="s">
        <v>560</v>
      </c>
      <c r="B32" s="112"/>
      <c r="C32" s="112"/>
      <c r="D32" s="112"/>
      <c r="E32" s="112"/>
      <c r="F32" s="112"/>
      <c r="G32" s="112"/>
      <c r="I32" s="5"/>
    </row>
    <row r="33" spans="1:7" ht="15" x14ac:dyDescent="0.2">
      <c r="A33" s="61"/>
      <c r="B33" s="113"/>
      <c r="C33" s="113"/>
      <c r="D33" s="113"/>
      <c r="E33" s="61"/>
      <c r="F33" s="61"/>
      <c r="G33" s="61"/>
    </row>
    <row r="34" spans="1:7" ht="15" x14ac:dyDescent="0.2">
      <c r="A34" s="61"/>
      <c r="B34" s="113"/>
      <c r="C34" s="113"/>
      <c r="D34" s="113"/>
      <c r="E34" s="61"/>
      <c r="F34" s="61"/>
      <c r="G34" s="61"/>
    </row>
    <row r="35" spans="1:7" x14ac:dyDescent="0.2">
      <c r="A35" s="61"/>
      <c r="B35" s="61"/>
      <c r="C35" s="61"/>
      <c r="D35" s="61"/>
      <c r="E35" s="61"/>
      <c r="F35" s="61"/>
      <c r="G35" s="61"/>
    </row>
    <row r="36" spans="1:7" x14ac:dyDescent="0.2">
      <c r="A36" s="61"/>
      <c r="B36" s="61"/>
      <c r="C36" s="61"/>
      <c r="D36" s="61"/>
      <c r="E36" s="61"/>
      <c r="F36" s="61"/>
      <c r="G36" s="61"/>
    </row>
  </sheetData>
  <sheetProtection selectLockedCells="1"/>
  <mergeCells count="3">
    <mergeCell ref="A2:L2"/>
    <mergeCell ref="A4:L4"/>
    <mergeCell ref="A1:M1"/>
  </mergeCells>
  <phoneticPr fontId="1" type="noConversion"/>
  <pageMargins left="0.98425196850393704" right="0.75" top="0.98425196850393704" bottom="0.98425196850393704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7"/>
  <dimension ref="A1:R106"/>
  <sheetViews>
    <sheetView view="pageBreakPreview" zoomScaleNormal="100" zoomScaleSheetLayoutView="100" workbookViewId="0">
      <selection activeCell="L30" sqref="L30"/>
    </sheetView>
  </sheetViews>
  <sheetFormatPr defaultColWidth="9.140625" defaultRowHeight="12.75" x14ac:dyDescent="0.2"/>
  <cols>
    <col min="1" max="5" width="9.140625" style="1"/>
    <col min="6" max="6" width="17.140625" style="1" customWidth="1"/>
    <col min="7" max="9" width="9.140625" style="22"/>
    <col min="10" max="10" width="17.140625" style="1" customWidth="1"/>
    <col min="11" max="11" width="15" style="1" customWidth="1"/>
    <col min="12" max="12" width="17.7109375" style="1" customWidth="1"/>
    <col min="13" max="13" width="9.140625" style="1"/>
    <col min="18" max="16384" width="9.140625" style="1"/>
  </cols>
  <sheetData>
    <row r="1" spans="1:18" ht="18" x14ac:dyDescent="0.25">
      <c r="A1" s="421" t="s">
        <v>38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8"/>
      <c r="N1" s="61"/>
      <c r="O1" s="61"/>
      <c r="P1" s="61"/>
      <c r="Q1" s="61"/>
      <c r="R1" s="50"/>
    </row>
    <row r="2" spans="1:18" x14ac:dyDescent="0.2">
      <c r="G2" s="29"/>
      <c r="J2" s="31"/>
      <c r="K2" s="31"/>
      <c r="L2" s="31"/>
      <c r="N2" s="61"/>
      <c r="O2" s="61"/>
      <c r="P2" s="61"/>
      <c r="Q2" s="61"/>
      <c r="R2" s="50"/>
    </row>
    <row r="3" spans="1:18" x14ac:dyDescent="0.2">
      <c r="A3" s="3" t="s">
        <v>117</v>
      </c>
      <c r="F3" s="32" t="s">
        <v>114</v>
      </c>
      <c r="J3" s="31" t="s">
        <v>113</v>
      </c>
      <c r="K3" s="31"/>
      <c r="L3" s="31"/>
      <c r="N3" s="61"/>
      <c r="O3" s="61"/>
      <c r="P3" s="61"/>
      <c r="Q3" s="61"/>
      <c r="R3" s="50"/>
    </row>
    <row r="4" spans="1:18" x14ac:dyDescent="0.2">
      <c r="A4" s="4">
        <f>'podatki produkcije'!B6</f>
        <v>0</v>
      </c>
      <c r="E4" s="5"/>
      <c r="F4" s="20">
        <f>'podatki produkcije'!B8</f>
        <v>0</v>
      </c>
      <c r="H4" s="5"/>
      <c r="I4" s="5"/>
      <c r="J4" s="20">
        <f>'podatki produkcije'!B10</f>
        <v>0</v>
      </c>
      <c r="K4" s="5"/>
      <c r="L4" s="31"/>
      <c r="N4" s="61"/>
      <c r="O4" s="61"/>
      <c r="P4" s="61"/>
      <c r="Q4" s="61"/>
      <c r="R4" s="50"/>
    </row>
    <row r="5" spans="1:18" ht="15.75" x14ac:dyDescent="0.25">
      <c r="A5" s="33"/>
      <c r="F5" s="28"/>
      <c r="N5" s="61"/>
      <c r="O5" s="61"/>
      <c r="P5" s="61"/>
      <c r="Q5" s="61"/>
      <c r="R5" s="50"/>
    </row>
    <row r="6" spans="1:18" x14ac:dyDescent="0.2">
      <c r="A6" s="3"/>
      <c r="D6" s="21"/>
      <c r="E6" s="21"/>
      <c r="F6" s="21"/>
      <c r="G6" s="303" t="s">
        <v>92</v>
      </c>
      <c r="H6" s="303" t="s">
        <v>95</v>
      </c>
      <c r="I6" s="303" t="s">
        <v>109</v>
      </c>
      <c r="J6" s="303" t="s">
        <v>96</v>
      </c>
      <c r="K6" s="303" t="s">
        <v>233</v>
      </c>
      <c r="L6" s="304" t="s">
        <v>1</v>
      </c>
      <c r="N6" s="61"/>
      <c r="O6" s="61"/>
      <c r="P6" s="61"/>
      <c r="Q6" s="61"/>
      <c r="R6" s="50"/>
    </row>
    <row r="7" spans="1:18" x14ac:dyDescent="0.2">
      <c r="A7" s="77" t="s">
        <v>501</v>
      </c>
      <c r="B7" s="68"/>
      <c r="C7" s="68"/>
      <c r="D7" s="68"/>
      <c r="E7" s="67"/>
      <c r="F7" s="134"/>
      <c r="G7" s="118">
        <v>9</v>
      </c>
      <c r="H7" s="127"/>
      <c r="I7" s="127"/>
      <c r="J7" s="128">
        <f>IF(H7=" ",0,(IF(I7=" ",0,G7*H7*I7)))</f>
        <v>0</v>
      </c>
      <c r="K7" s="129">
        <f>0.22*J7</f>
        <v>0</v>
      </c>
      <c r="L7" s="129">
        <f>J7+K7</f>
        <v>0</v>
      </c>
      <c r="N7" s="61"/>
      <c r="O7" s="61"/>
      <c r="P7" s="61"/>
      <c r="Q7" s="61"/>
      <c r="R7" s="50"/>
    </row>
    <row r="8" spans="1:18" x14ac:dyDescent="0.2">
      <c r="A8" s="121" t="s">
        <v>502</v>
      </c>
      <c r="B8" s="67"/>
      <c r="C8" s="67"/>
      <c r="D8" s="67"/>
      <c r="E8" s="67"/>
      <c r="F8" s="135"/>
      <c r="G8" s="119">
        <v>4.5</v>
      </c>
      <c r="H8" s="127"/>
      <c r="I8" s="127"/>
      <c r="J8" s="128">
        <f t="shared" ref="J8:J22" si="0">IF(H8=" ",0,(IF(I8=" ",0,G8*H8*I8)))</f>
        <v>0</v>
      </c>
      <c r="K8" s="129">
        <f t="shared" ref="K8:K27" si="1">0.22*J8</f>
        <v>0</v>
      </c>
      <c r="L8" s="129">
        <f t="shared" ref="L8:L22" si="2">J8+K8</f>
        <v>0</v>
      </c>
      <c r="N8" s="61"/>
      <c r="O8" s="61"/>
      <c r="P8" s="61"/>
      <c r="Q8" s="61"/>
      <c r="R8" s="50"/>
    </row>
    <row r="9" spans="1:18" x14ac:dyDescent="0.2">
      <c r="A9" s="77" t="s">
        <v>503</v>
      </c>
      <c r="B9" s="68"/>
      <c r="C9" s="68"/>
      <c r="D9" s="68"/>
      <c r="E9" s="67"/>
      <c r="F9" s="134"/>
      <c r="G9" s="118">
        <v>3</v>
      </c>
      <c r="H9" s="127"/>
      <c r="I9" s="127"/>
      <c r="J9" s="128">
        <f t="shared" si="0"/>
        <v>0</v>
      </c>
      <c r="K9" s="129">
        <f t="shared" si="1"/>
        <v>0</v>
      </c>
      <c r="L9" s="129">
        <f t="shared" si="2"/>
        <v>0</v>
      </c>
      <c r="N9" s="61"/>
      <c r="O9" s="61"/>
      <c r="P9" s="61"/>
      <c r="Q9" s="61"/>
      <c r="R9" s="50"/>
    </row>
    <row r="10" spans="1:18" x14ac:dyDescent="0.2">
      <c r="A10" s="121" t="s">
        <v>504</v>
      </c>
      <c r="B10" s="67"/>
      <c r="C10" s="67"/>
      <c r="D10" s="67"/>
      <c r="E10" s="67"/>
      <c r="F10" s="135"/>
      <c r="G10" s="119">
        <v>3</v>
      </c>
      <c r="H10" s="127"/>
      <c r="I10" s="127"/>
      <c r="J10" s="128">
        <f t="shared" si="0"/>
        <v>0</v>
      </c>
      <c r="K10" s="129">
        <f t="shared" si="1"/>
        <v>0</v>
      </c>
      <c r="L10" s="129">
        <f t="shared" si="2"/>
        <v>0</v>
      </c>
      <c r="N10" s="61"/>
      <c r="O10" s="61"/>
      <c r="P10" s="61"/>
      <c r="Q10" s="61"/>
      <c r="R10" s="50"/>
    </row>
    <row r="11" spans="1:18" x14ac:dyDescent="0.2">
      <c r="A11" s="121" t="s">
        <v>505</v>
      </c>
      <c r="B11" s="67"/>
      <c r="C11" s="67"/>
      <c r="D11" s="67"/>
      <c r="E11" s="67"/>
      <c r="F11" s="135"/>
      <c r="G11" s="119">
        <v>1.5</v>
      </c>
      <c r="H11" s="127"/>
      <c r="I11" s="127"/>
      <c r="J11" s="128">
        <f t="shared" si="0"/>
        <v>0</v>
      </c>
      <c r="K11" s="129">
        <f t="shared" si="1"/>
        <v>0</v>
      </c>
      <c r="L11" s="129">
        <f t="shared" si="2"/>
        <v>0</v>
      </c>
      <c r="N11" s="61"/>
      <c r="O11" s="61"/>
      <c r="P11" s="61"/>
      <c r="Q11" s="61"/>
      <c r="R11" s="50"/>
    </row>
    <row r="12" spans="1:18" x14ac:dyDescent="0.2">
      <c r="A12" s="121" t="s">
        <v>506</v>
      </c>
      <c r="B12" s="67"/>
      <c r="C12" s="67"/>
      <c r="D12" s="67"/>
      <c r="E12" s="67"/>
      <c r="F12" s="135"/>
      <c r="G12" s="119">
        <v>6</v>
      </c>
      <c r="H12" s="127"/>
      <c r="I12" s="127"/>
      <c r="J12" s="128">
        <f t="shared" si="0"/>
        <v>0</v>
      </c>
      <c r="K12" s="129">
        <f t="shared" si="1"/>
        <v>0</v>
      </c>
      <c r="L12" s="129">
        <f t="shared" si="2"/>
        <v>0</v>
      </c>
      <c r="N12" s="61"/>
      <c r="O12" s="61"/>
      <c r="P12" s="61"/>
      <c r="Q12" s="61"/>
      <c r="R12" s="50"/>
    </row>
    <row r="13" spans="1:18" x14ac:dyDescent="0.2">
      <c r="A13" s="121" t="s">
        <v>507</v>
      </c>
      <c r="B13" s="67"/>
      <c r="C13" s="67"/>
      <c r="D13" s="67"/>
      <c r="E13" s="67"/>
      <c r="F13" s="135"/>
      <c r="G13" s="119">
        <v>3</v>
      </c>
      <c r="H13" s="127"/>
      <c r="I13" s="127"/>
      <c r="J13" s="128">
        <f t="shared" si="0"/>
        <v>0</v>
      </c>
      <c r="K13" s="129">
        <f t="shared" si="1"/>
        <v>0</v>
      </c>
      <c r="L13" s="129">
        <f t="shared" si="2"/>
        <v>0</v>
      </c>
      <c r="N13" s="61"/>
      <c r="O13" s="61"/>
      <c r="P13" s="61"/>
      <c r="Q13" s="61"/>
      <c r="R13" s="50"/>
    </row>
    <row r="14" spans="1:18" x14ac:dyDescent="0.2">
      <c r="A14" s="121" t="s">
        <v>508</v>
      </c>
      <c r="B14" s="67"/>
      <c r="C14" s="67"/>
      <c r="D14" s="67"/>
      <c r="E14" s="67"/>
      <c r="F14" s="135"/>
      <c r="G14" s="119">
        <v>4.5</v>
      </c>
      <c r="H14" s="127"/>
      <c r="I14" s="127"/>
      <c r="J14" s="128">
        <f t="shared" si="0"/>
        <v>0</v>
      </c>
      <c r="K14" s="129">
        <f t="shared" si="1"/>
        <v>0</v>
      </c>
      <c r="L14" s="129">
        <f t="shared" si="2"/>
        <v>0</v>
      </c>
      <c r="N14" s="61"/>
      <c r="O14" s="61"/>
      <c r="P14" s="61"/>
      <c r="Q14" s="61"/>
      <c r="R14" s="50"/>
    </row>
    <row r="15" spans="1:18" x14ac:dyDescent="0.2">
      <c r="A15" s="121" t="s">
        <v>509</v>
      </c>
      <c r="B15" s="67"/>
      <c r="C15" s="67"/>
      <c r="D15" s="67"/>
      <c r="E15" s="67"/>
      <c r="F15" s="135"/>
      <c r="G15" s="119">
        <v>6</v>
      </c>
      <c r="H15" s="127"/>
      <c r="I15" s="127"/>
      <c r="J15" s="128">
        <f t="shared" si="0"/>
        <v>0</v>
      </c>
      <c r="K15" s="129">
        <f t="shared" si="1"/>
        <v>0</v>
      </c>
      <c r="L15" s="129">
        <f t="shared" si="2"/>
        <v>0</v>
      </c>
      <c r="N15" s="61"/>
      <c r="O15" s="61"/>
      <c r="P15" s="61"/>
      <c r="Q15" s="61"/>
      <c r="R15" s="50"/>
    </row>
    <row r="16" spans="1:18" x14ac:dyDescent="0.2">
      <c r="A16" s="77" t="s">
        <v>510</v>
      </c>
      <c r="B16" s="68"/>
      <c r="C16" s="68"/>
      <c r="D16" s="68"/>
      <c r="E16" s="67"/>
      <c r="F16" s="134"/>
      <c r="G16" s="118">
        <v>0.45</v>
      </c>
      <c r="H16" s="127"/>
      <c r="I16" s="127"/>
      <c r="J16" s="128">
        <f t="shared" si="0"/>
        <v>0</v>
      </c>
      <c r="K16" s="129">
        <f t="shared" si="1"/>
        <v>0</v>
      </c>
      <c r="L16" s="129">
        <f t="shared" si="2"/>
        <v>0</v>
      </c>
      <c r="N16" s="61"/>
      <c r="O16" s="61"/>
      <c r="P16" s="61"/>
      <c r="Q16" s="61"/>
      <c r="R16" s="50"/>
    </row>
    <row r="17" spans="1:18" x14ac:dyDescent="0.2">
      <c r="A17" s="121" t="s">
        <v>511</v>
      </c>
      <c r="B17" s="67"/>
      <c r="C17" s="67"/>
      <c r="D17" s="67"/>
      <c r="E17" s="67"/>
      <c r="F17" s="135"/>
      <c r="G17" s="119">
        <v>0.75</v>
      </c>
      <c r="H17" s="127"/>
      <c r="I17" s="127"/>
      <c r="J17" s="128">
        <f t="shared" si="0"/>
        <v>0</v>
      </c>
      <c r="K17" s="129">
        <f t="shared" si="1"/>
        <v>0</v>
      </c>
      <c r="L17" s="129">
        <f t="shared" si="2"/>
        <v>0</v>
      </c>
      <c r="N17" s="61"/>
      <c r="O17" s="61"/>
      <c r="P17" s="61"/>
      <c r="Q17" s="61"/>
      <c r="R17" s="50"/>
    </row>
    <row r="18" spans="1:18" x14ac:dyDescent="0.2">
      <c r="A18" s="121" t="s">
        <v>512</v>
      </c>
      <c r="B18" s="67"/>
      <c r="C18" s="67"/>
      <c r="D18" s="67"/>
      <c r="E18" s="67"/>
      <c r="F18" s="135"/>
      <c r="G18" s="119">
        <v>0.3</v>
      </c>
      <c r="H18" s="127"/>
      <c r="I18" s="127"/>
      <c r="J18" s="128">
        <f t="shared" si="0"/>
        <v>0</v>
      </c>
      <c r="K18" s="129">
        <f t="shared" si="1"/>
        <v>0</v>
      </c>
      <c r="L18" s="129">
        <f t="shared" si="2"/>
        <v>0</v>
      </c>
      <c r="N18" s="61"/>
      <c r="O18" s="61"/>
      <c r="P18" s="61"/>
      <c r="Q18" s="61"/>
      <c r="R18" s="50"/>
    </row>
    <row r="19" spans="1:18" x14ac:dyDescent="0.2">
      <c r="A19" s="121" t="s">
        <v>513</v>
      </c>
      <c r="B19" s="67"/>
      <c r="C19" s="67"/>
      <c r="D19" s="67"/>
      <c r="E19" s="67"/>
      <c r="F19" s="135"/>
      <c r="G19" s="119">
        <v>6</v>
      </c>
      <c r="H19" s="127"/>
      <c r="I19" s="127"/>
      <c r="J19" s="128">
        <f t="shared" si="0"/>
        <v>0</v>
      </c>
      <c r="K19" s="129">
        <f t="shared" si="1"/>
        <v>0</v>
      </c>
      <c r="L19" s="129">
        <f t="shared" si="2"/>
        <v>0</v>
      </c>
      <c r="N19" s="61"/>
      <c r="O19" s="61"/>
      <c r="P19" s="61"/>
      <c r="Q19" s="61"/>
      <c r="R19" s="50"/>
    </row>
    <row r="20" spans="1:18" x14ac:dyDescent="0.2">
      <c r="A20" s="121" t="s">
        <v>514</v>
      </c>
      <c r="B20" s="67"/>
      <c r="C20" s="67"/>
      <c r="D20" s="67"/>
      <c r="E20" s="67"/>
      <c r="F20" s="135"/>
      <c r="G20" s="119">
        <v>1.5</v>
      </c>
      <c r="H20" s="127"/>
      <c r="I20" s="127"/>
      <c r="J20" s="128">
        <f t="shared" si="0"/>
        <v>0</v>
      </c>
      <c r="K20" s="129">
        <f t="shared" si="1"/>
        <v>0</v>
      </c>
      <c r="L20" s="129">
        <f t="shared" si="2"/>
        <v>0</v>
      </c>
      <c r="N20" s="61"/>
      <c r="O20" s="61"/>
      <c r="P20" s="61"/>
      <c r="Q20" s="61"/>
      <c r="R20" s="50"/>
    </row>
    <row r="21" spans="1:18" x14ac:dyDescent="0.2">
      <c r="A21" s="121" t="s">
        <v>515</v>
      </c>
      <c r="B21" s="67"/>
      <c r="C21" s="67"/>
      <c r="D21" s="67"/>
      <c r="E21" s="67"/>
      <c r="F21" s="135"/>
      <c r="G21" s="119">
        <v>3</v>
      </c>
      <c r="H21" s="127"/>
      <c r="I21" s="127"/>
      <c r="J21" s="128">
        <f t="shared" si="0"/>
        <v>0</v>
      </c>
      <c r="K21" s="129">
        <f t="shared" si="1"/>
        <v>0</v>
      </c>
      <c r="L21" s="129">
        <f t="shared" si="2"/>
        <v>0</v>
      </c>
      <c r="N21" s="61"/>
      <c r="O21" s="61"/>
      <c r="P21" s="61"/>
      <c r="Q21" s="61"/>
      <c r="R21" s="50"/>
    </row>
    <row r="22" spans="1:18" x14ac:dyDescent="0.2">
      <c r="A22" s="121" t="s">
        <v>516</v>
      </c>
      <c r="B22" s="67"/>
      <c r="C22" s="67"/>
      <c r="D22" s="67"/>
      <c r="E22" s="67"/>
      <c r="F22" s="135"/>
      <c r="G22" s="119">
        <v>7.5</v>
      </c>
      <c r="H22" s="127"/>
      <c r="I22" s="127"/>
      <c r="J22" s="128">
        <f t="shared" si="0"/>
        <v>0</v>
      </c>
      <c r="K22" s="129">
        <f t="shared" si="1"/>
        <v>0</v>
      </c>
      <c r="L22" s="129">
        <f t="shared" si="2"/>
        <v>0</v>
      </c>
      <c r="N22" s="61"/>
      <c r="O22" s="61"/>
      <c r="P22" s="61"/>
      <c r="Q22" s="61"/>
      <c r="R22" s="50"/>
    </row>
    <row r="23" spans="1:18" x14ac:dyDescent="0.2">
      <c r="A23" s="77" t="s">
        <v>517</v>
      </c>
      <c r="B23" s="68"/>
      <c r="C23" s="68"/>
      <c r="D23" s="68"/>
      <c r="E23" s="68"/>
      <c r="F23" s="134"/>
      <c r="G23" s="118">
        <v>3</v>
      </c>
      <c r="H23" s="127"/>
      <c r="I23" s="127"/>
      <c r="J23" s="117">
        <f>IF(H23=" ",0,(IF(I23=" ",0,G23*H23*I23)))</f>
        <v>0</v>
      </c>
      <c r="K23" s="129">
        <f t="shared" si="1"/>
        <v>0</v>
      </c>
      <c r="L23" s="117">
        <f>J23+K23</f>
        <v>0</v>
      </c>
      <c r="N23" s="61"/>
      <c r="O23" s="61"/>
      <c r="P23" s="61"/>
      <c r="Q23" s="61"/>
      <c r="R23" s="50"/>
    </row>
    <row r="24" spans="1:18" x14ac:dyDescent="0.2">
      <c r="A24" s="121" t="s">
        <v>518</v>
      </c>
      <c r="B24" s="67"/>
      <c r="C24" s="67"/>
      <c r="D24" s="67"/>
      <c r="E24" s="67"/>
      <c r="F24" s="135"/>
      <c r="G24" s="119">
        <v>3</v>
      </c>
      <c r="H24" s="127"/>
      <c r="I24" s="127"/>
      <c r="J24" s="117">
        <f>IF(H24=" ",0,(IF(I24=" ",0,G24*H24*I24)))</f>
        <v>0</v>
      </c>
      <c r="K24" s="129">
        <f t="shared" si="1"/>
        <v>0</v>
      </c>
      <c r="L24" s="117">
        <f>J24+K24</f>
        <v>0</v>
      </c>
      <c r="N24" s="61"/>
      <c r="O24" s="61"/>
      <c r="P24" s="61"/>
      <c r="Q24" s="61"/>
      <c r="R24" s="50"/>
    </row>
    <row r="25" spans="1:18" x14ac:dyDescent="0.2">
      <c r="A25" s="121" t="s">
        <v>519</v>
      </c>
      <c r="B25" s="67"/>
      <c r="C25" s="67"/>
      <c r="D25" s="67"/>
      <c r="E25" s="67"/>
      <c r="F25" s="135"/>
      <c r="G25" s="119">
        <v>3</v>
      </c>
      <c r="H25" s="127"/>
      <c r="I25" s="127"/>
      <c r="J25" s="117">
        <f>IF(H25=" ",0,(IF(I25=" ",0,G25*H25*I25)))</f>
        <v>0</v>
      </c>
      <c r="K25" s="129">
        <f t="shared" si="1"/>
        <v>0</v>
      </c>
      <c r="L25" s="117">
        <f>J25+K25</f>
        <v>0</v>
      </c>
      <c r="N25" s="61"/>
      <c r="O25" s="61"/>
      <c r="P25" s="61"/>
      <c r="Q25" s="61"/>
      <c r="R25" s="50"/>
    </row>
    <row r="26" spans="1:18" x14ac:dyDescent="0.2">
      <c r="A26" s="121" t="s">
        <v>520</v>
      </c>
      <c r="B26" s="67"/>
      <c r="C26" s="67"/>
      <c r="D26" s="67"/>
      <c r="E26" s="67"/>
      <c r="F26" s="135"/>
      <c r="G26" s="119">
        <v>0.45</v>
      </c>
      <c r="H26" s="127"/>
      <c r="I26" s="127"/>
      <c r="J26" s="117">
        <f>IF(H26=" ",0,(IF(I26=" ",0,G26*H26*I26)))</f>
        <v>0</v>
      </c>
      <c r="K26" s="129">
        <f t="shared" si="1"/>
        <v>0</v>
      </c>
      <c r="L26" s="117">
        <f>J26+K26</f>
        <v>0</v>
      </c>
      <c r="N26" s="61"/>
      <c r="O26" s="61"/>
      <c r="P26" s="61"/>
      <c r="Q26" s="61"/>
      <c r="R26" s="50"/>
    </row>
    <row r="27" spans="1:18" x14ac:dyDescent="0.2">
      <c r="A27" s="121" t="s">
        <v>521</v>
      </c>
      <c r="B27" s="67"/>
      <c r="C27" s="67"/>
      <c r="D27" s="67"/>
      <c r="E27" s="67"/>
      <c r="F27" s="135"/>
      <c r="G27" s="119">
        <v>6</v>
      </c>
      <c r="H27" s="127"/>
      <c r="I27" s="127"/>
      <c r="J27" s="117">
        <f>IF(H27=" ",0,(IF(I27=" ",0,G27*H27*I27)))</f>
        <v>0</v>
      </c>
      <c r="K27" s="129">
        <f t="shared" si="1"/>
        <v>0</v>
      </c>
      <c r="L27" s="117">
        <f>J27+K27</f>
        <v>0</v>
      </c>
      <c r="N27" s="61"/>
      <c r="O27" s="61"/>
      <c r="P27" s="61"/>
      <c r="Q27" s="61"/>
      <c r="R27" s="50"/>
    </row>
    <row r="28" spans="1:18" ht="13.5" thickBot="1" x14ac:dyDescent="0.25">
      <c r="A28" s="50"/>
      <c r="B28" s="50"/>
      <c r="C28" s="50"/>
      <c r="D28" s="50"/>
      <c r="E28" s="50"/>
      <c r="F28" s="50"/>
      <c r="G28" s="60"/>
      <c r="H28" s="60"/>
      <c r="I28" s="60"/>
      <c r="J28" s="50"/>
      <c r="K28" s="50"/>
      <c r="L28" s="50"/>
      <c r="N28" s="61"/>
      <c r="O28" s="61"/>
      <c r="P28" s="61"/>
      <c r="Q28" s="61"/>
      <c r="R28" s="50"/>
    </row>
    <row r="29" spans="1:18" ht="15.75" thickBot="1" x14ac:dyDescent="0.3">
      <c r="A29" s="50"/>
      <c r="B29" s="50"/>
      <c r="C29" s="50"/>
      <c r="D29" s="50"/>
      <c r="E29" s="50"/>
      <c r="F29" s="50"/>
      <c r="G29" s="50"/>
      <c r="H29" s="60"/>
      <c r="I29" s="60"/>
      <c r="J29" s="305" t="s">
        <v>232</v>
      </c>
      <c r="K29" s="306" t="s">
        <v>233</v>
      </c>
      <c r="L29" s="307" t="s">
        <v>110</v>
      </c>
      <c r="N29" s="61"/>
      <c r="O29" s="61"/>
      <c r="P29" s="61"/>
      <c r="Q29" s="61"/>
      <c r="R29" s="50"/>
    </row>
    <row r="30" spans="1:18" ht="18.75" customHeight="1" thickBot="1" x14ac:dyDescent="0.3">
      <c r="A30" s="23" t="s">
        <v>431</v>
      </c>
      <c r="B30" s="24"/>
      <c r="C30" s="24"/>
      <c r="D30" s="24"/>
      <c r="E30" s="24"/>
      <c r="F30" s="24"/>
      <c r="G30" s="24"/>
      <c r="H30" s="25"/>
      <c r="I30" s="26"/>
      <c r="J30" s="13">
        <f>SUM(J7:J27)</f>
        <v>0</v>
      </c>
      <c r="K30" s="12">
        <f>SUM(K7:K27)</f>
        <v>0</v>
      </c>
      <c r="L30" s="12">
        <f>SUM(L7:L27)</f>
        <v>0</v>
      </c>
      <c r="N30" s="61"/>
      <c r="O30" s="61"/>
      <c r="P30" s="61"/>
      <c r="Q30" s="61"/>
      <c r="R30" s="50"/>
    </row>
    <row r="31" spans="1:18" x14ac:dyDescent="0.2">
      <c r="N31" s="61"/>
      <c r="O31" s="61"/>
      <c r="P31" s="61"/>
      <c r="Q31" s="61"/>
      <c r="R31" s="50"/>
    </row>
    <row r="32" spans="1:18" x14ac:dyDescent="0.2">
      <c r="N32" s="61"/>
      <c r="O32" s="61"/>
      <c r="P32" s="61"/>
      <c r="Q32" s="61"/>
      <c r="R32" s="50"/>
    </row>
    <row r="33" spans="14:18" x14ac:dyDescent="0.2">
      <c r="N33" s="61"/>
      <c r="O33" s="61"/>
      <c r="P33" s="61"/>
      <c r="Q33" s="61"/>
      <c r="R33" s="50"/>
    </row>
    <row r="34" spans="14:18" x14ac:dyDescent="0.2">
      <c r="N34" s="61"/>
      <c r="O34" s="61"/>
      <c r="P34" s="61"/>
      <c r="Q34" s="61"/>
      <c r="R34" s="50"/>
    </row>
    <row r="35" spans="14:18" x14ac:dyDescent="0.2">
      <c r="N35" s="61"/>
      <c r="O35" s="61"/>
      <c r="P35" s="61"/>
      <c r="Q35" s="61"/>
      <c r="R35" s="50"/>
    </row>
    <row r="36" spans="14:18" x14ac:dyDescent="0.2">
      <c r="N36" s="61"/>
      <c r="O36" s="61"/>
      <c r="P36" s="61"/>
      <c r="Q36" s="61"/>
      <c r="R36" s="50"/>
    </row>
    <row r="37" spans="14:18" x14ac:dyDescent="0.2">
      <c r="N37" s="61"/>
      <c r="O37" s="61"/>
      <c r="P37" s="61"/>
      <c r="Q37" s="61"/>
      <c r="R37" s="50"/>
    </row>
    <row r="38" spans="14:18" x14ac:dyDescent="0.2">
      <c r="N38" s="61"/>
      <c r="O38" s="61"/>
      <c r="P38" s="61"/>
      <c r="Q38" s="61"/>
      <c r="R38" s="50"/>
    </row>
    <row r="39" spans="14:18" x14ac:dyDescent="0.2">
      <c r="N39" s="61"/>
      <c r="O39" s="61"/>
      <c r="P39" s="61"/>
      <c r="Q39" s="61"/>
      <c r="R39" s="50"/>
    </row>
    <row r="40" spans="14:18" x14ac:dyDescent="0.2">
      <c r="N40" s="61"/>
      <c r="O40" s="61"/>
      <c r="P40" s="61"/>
      <c r="Q40" s="61"/>
      <c r="R40" s="50"/>
    </row>
    <row r="41" spans="14:18" x14ac:dyDescent="0.2">
      <c r="N41" s="61"/>
      <c r="O41" s="61"/>
      <c r="P41" s="61"/>
      <c r="Q41" s="61"/>
      <c r="R41" s="50"/>
    </row>
    <row r="42" spans="14:18" x14ac:dyDescent="0.2">
      <c r="N42" s="61"/>
      <c r="O42" s="61"/>
      <c r="P42" s="61"/>
      <c r="Q42" s="61"/>
      <c r="R42" s="50"/>
    </row>
    <row r="43" spans="14:18" x14ac:dyDescent="0.2">
      <c r="N43" s="61"/>
      <c r="O43" s="61"/>
      <c r="P43" s="61"/>
      <c r="Q43" s="61"/>
      <c r="R43" s="50"/>
    </row>
    <row r="44" spans="14:18" x14ac:dyDescent="0.2">
      <c r="N44" s="61"/>
      <c r="O44" s="61"/>
      <c r="P44" s="61"/>
      <c r="Q44" s="61"/>
      <c r="R44" s="50"/>
    </row>
    <row r="45" spans="14:18" x14ac:dyDescent="0.2">
      <c r="N45" s="61"/>
      <c r="O45" s="61"/>
      <c r="P45" s="61"/>
      <c r="Q45" s="61"/>
      <c r="R45" s="50"/>
    </row>
    <row r="46" spans="14:18" x14ac:dyDescent="0.2">
      <c r="N46" s="61"/>
      <c r="O46" s="61"/>
      <c r="P46" s="61"/>
      <c r="Q46" s="61"/>
      <c r="R46" s="50"/>
    </row>
    <row r="47" spans="14:18" x14ac:dyDescent="0.2">
      <c r="N47" s="61"/>
      <c r="O47" s="61"/>
      <c r="P47" s="61"/>
      <c r="Q47" s="61"/>
      <c r="R47" s="50"/>
    </row>
    <row r="48" spans="14:18" x14ac:dyDescent="0.2">
      <c r="N48" s="61"/>
      <c r="O48" s="61"/>
      <c r="P48" s="61"/>
      <c r="Q48" s="61"/>
      <c r="R48" s="50"/>
    </row>
    <row r="49" spans="1:18" x14ac:dyDescent="0.2">
      <c r="N49" s="61"/>
      <c r="O49" s="61"/>
      <c r="P49" s="61"/>
      <c r="Q49" s="61"/>
      <c r="R49" s="50"/>
    </row>
    <row r="50" spans="1:18" x14ac:dyDescent="0.2">
      <c r="N50" s="61"/>
      <c r="O50" s="61"/>
      <c r="P50" s="61"/>
      <c r="Q50" s="61"/>
      <c r="R50" s="50"/>
    </row>
    <row r="51" spans="1:18" x14ac:dyDescent="0.2">
      <c r="N51" s="61"/>
      <c r="O51" s="61"/>
      <c r="P51" s="61"/>
      <c r="Q51" s="61"/>
      <c r="R51" s="50"/>
    </row>
    <row r="52" spans="1:18" x14ac:dyDescent="0.2">
      <c r="N52" s="61"/>
      <c r="O52" s="61"/>
      <c r="P52" s="61"/>
      <c r="Q52" s="61"/>
      <c r="R52" s="50"/>
    </row>
    <row r="53" spans="1:18" x14ac:dyDescent="0.2">
      <c r="N53" s="61"/>
      <c r="O53" s="61"/>
      <c r="P53" s="61"/>
      <c r="Q53" s="61"/>
      <c r="R53" s="50"/>
    </row>
    <row r="54" spans="1:18" x14ac:dyDescent="0.2">
      <c r="N54" s="61"/>
      <c r="O54" s="61"/>
      <c r="P54" s="61"/>
      <c r="Q54" s="61"/>
      <c r="R54" s="50"/>
    </row>
    <row r="55" spans="1:18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 s="61"/>
      <c r="O55" s="61"/>
      <c r="P55" s="61"/>
      <c r="Q55" s="61"/>
      <c r="R55" s="50"/>
    </row>
    <row r="56" spans="1:18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 s="61"/>
      <c r="O56" s="61"/>
      <c r="P56" s="61"/>
      <c r="Q56" s="61"/>
      <c r="R56" s="50"/>
    </row>
    <row r="57" spans="1:18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 s="61"/>
      <c r="O57" s="61"/>
      <c r="P57" s="61"/>
      <c r="Q57" s="61"/>
      <c r="R57" s="50"/>
    </row>
    <row r="58" spans="1:18" x14ac:dyDescent="0.2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8" x14ac:dyDescent="0.2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8" x14ac:dyDescent="0.2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8" x14ac:dyDescent="0.2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8" x14ac:dyDescent="0.2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8" x14ac:dyDescent="0.2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8" x14ac:dyDescent="0.2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x14ac:dyDescent="0.2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x14ac:dyDescent="0.2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x14ac:dyDescent="0.2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x14ac:dyDescent="0.2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2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2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2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2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2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2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2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2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2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2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2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2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2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2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2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2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2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2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2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2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2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2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2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2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</row>
  </sheetData>
  <sheetProtection selectLockedCells="1"/>
  <mergeCells count="1">
    <mergeCell ref="A1:L1"/>
  </mergeCells>
  <phoneticPr fontId="1" type="noConversion"/>
  <pageMargins left="0.56000000000000005" right="0.74803149606299213" top="0.74803149606299213" bottom="0.19685039370078741" header="0" footer="0"/>
  <pageSetup paperSize="9" scale="96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M676"/>
  <sheetViews>
    <sheetView view="pageBreakPreview" zoomScaleNormal="100" zoomScaleSheetLayoutView="100" workbookViewId="0">
      <selection activeCell="P81" sqref="P81"/>
    </sheetView>
  </sheetViews>
  <sheetFormatPr defaultColWidth="9.140625" defaultRowHeight="12.75" x14ac:dyDescent="0.2"/>
  <cols>
    <col min="1" max="3" width="9.140625" style="1"/>
    <col min="4" max="4" width="7" style="1" customWidth="1"/>
    <col min="5" max="5" width="9.140625" style="1"/>
    <col min="6" max="6" width="11.28515625" style="1" customWidth="1"/>
    <col min="7" max="7" width="10" style="22" customWidth="1"/>
    <col min="8" max="8" width="13" style="22" customWidth="1"/>
    <col min="9" max="9" width="15.7109375" style="1" customWidth="1"/>
    <col min="10" max="10" width="14" style="1" customWidth="1"/>
    <col min="11" max="11" width="18.5703125" style="1" customWidth="1"/>
    <col min="12" max="16384" width="9.140625" style="1"/>
  </cols>
  <sheetData>
    <row r="1" spans="1:11" ht="19.5" customHeight="1" x14ac:dyDescent="0.2">
      <c r="A1" s="456" t="s">
        <v>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</row>
    <row r="3" spans="1:11" x14ac:dyDescent="0.2">
      <c r="A3" s="3" t="s">
        <v>117</v>
      </c>
      <c r="F3" s="3" t="s">
        <v>114</v>
      </c>
      <c r="I3" s="48" t="s">
        <v>113</v>
      </c>
    </row>
    <row r="4" spans="1:11" x14ac:dyDescent="0.2">
      <c r="A4" s="4">
        <f>'podatki produkcije'!B6</f>
        <v>0</v>
      </c>
      <c r="F4" s="4">
        <f>'podatki produkcije'!B8</f>
        <v>0</v>
      </c>
      <c r="I4" s="49">
        <f>'podatki produkcije'!B10</f>
        <v>0</v>
      </c>
    </row>
    <row r="6" spans="1:11" ht="18" customHeight="1" x14ac:dyDescent="0.25">
      <c r="B6" s="33"/>
      <c r="C6" s="33"/>
      <c r="D6" s="33"/>
      <c r="E6" s="313" t="s">
        <v>10</v>
      </c>
      <c r="F6" s="313" t="s">
        <v>11</v>
      </c>
      <c r="G6" s="303" t="s">
        <v>26</v>
      </c>
      <c r="H6" s="303" t="s">
        <v>27</v>
      </c>
      <c r="I6" s="303" t="s">
        <v>232</v>
      </c>
      <c r="J6" s="303" t="s">
        <v>233</v>
      </c>
      <c r="K6" s="303" t="s">
        <v>110</v>
      </c>
    </row>
    <row r="7" spans="1:11" ht="16.5" customHeight="1" x14ac:dyDescent="0.25">
      <c r="A7" s="153" t="s">
        <v>542</v>
      </c>
      <c r="B7" s="115"/>
      <c r="C7" s="115"/>
      <c r="D7" s="115"/>
      <c r="E7" s="118">
        <v>40</v>
      </c>
      <c r="F7" s="124">
        <v>250</v>
      </c>
      <c r="G7" s="116"/>
      <c r="H7" s="116"/>
      <c r="I7" s="117">
        <f>IF(G7=" ",0,G7*E7)+IF(H7=" ",0,H7*F7)</f>
        <v>0</v>
      </c>
      <c r="J7" s="117">
        <f>I7*0.22</f>
        <v>0</v>
      </c>
      <c r="K7" s="117">
        <f>I7+J7</f>
        <v>0</v>
      </c>
    </row>
    <row r="8" spans="1:11" ht="12.75" customHeight="1" x14ac:dyDescent="0.2">
      <c r="A8" s="50"/>
      <c r="B8" s="50"/>
      <c r="C8" s="50"/>
      <c r="D8" s="50"/>
      <c r="E8" s="50"/>
      <c r="F8" s="50"/>
      <c r="G8" s="63"/>
      <c r="H8" s="154"/>
      <c r="I8" s="133"/>
      <c r="J8" s="133"/>
      <c r="K8" s="133"/>
    </row>
    <row r="9" spans="1:11" ht="15.75" customHeight="1" x14ac:dyDescent="0.25">
      <c r="A9" s="153" t="s">
        <v>22</v>
      </c>
      <c r="B9" s="115"/>
      <c r="C9" s="115"/>
      <c r="D9" s="115"/>
      <c r="E9" s="118">
        <v>40</v>
      </c>
      <c r="F9" s="124">
        <v>250</v>
      </c>
      <c r="G9" s="116"/>
      <c r="H9" s="116"/>
      <c r="I9" s="117">
        <f>IF(G9=" ",0,G9*E9)+IF(H9=" ",0,H9*F9)</f>
        <v>0</v>
      </c>
      <c r="J9" s="117">
        <f>I9*0.22</f>
        <v>0</v>
      </c>
      <c r="K9" s="117">
        <f>I9+J9</f>
        <v>0</v>
      </c>
    </row>
    <row r="10" spans="1:11" ht="12.75" customHeight="1" x14ac:dyDescent="0.2">
      <c r="A10" s="50"/>
      <c r="B10" s="50"/>
      <c r="C10" s="50"/>
      <c r="D10" s="50"/>
      <c r="E10" s="50"/>
      <c r="F10" s="50"/>
      <c r="G10" s="63"/>
      <c r="H10" s="63"/>
      <c r="I10" s="133"/>
      <c r="J10" s="133"/>
      <c r="K10" s="133"/>
    </row>
    <row r="11" spans="1:11" ht="16.5" customHeight="1" x14ac:dyDescent="0.25">
      <c r="A11" s="153" t="s">
        <v>23</v>
      </c>
      <c r="B11" s="68"/>
      <c r="C11" s="68"/>
      <c r="D11" s="68"/>
      <c r="E11" s="118">
        <v>28</v>
      </c>
      <c r="F11" s="124">
        <v>170</v>
      </c>
      <c r="G11" s="116"/>
      <c r="H11" s="116"/>
      <c r="I11" s="117">
        <f>IF(G11=" ",0,G11*E11)+IF(H11=" ",0,H11*F11)</f>
        <v>0</v>
      </c>
      <c r="J11" s="117">
        <f>I11*0.22</f>
        <v>0</v>
      </c>
      <c r="K11" s="117">
        <f>I11+J11</f>
        <v>0</v>
      </c>
    </row>
    <row r="12" spans="1:11" ht="12.75" customHeight="1" x14ac:dyDescent="0.2">
      <c r="A12" s="50" t="s">
        <v>541</v>
      </c>
      <c r="B12" s="50"/>
      <c r="C12" s="50"/>
      <c r="D12" s="50"/>
      <c r="E12" s="50"/>
      <c r="F12" s="50"/>
      <c r="G12" s="63"/>
      <c r="H12" s="63"/>
      <c r="I12" s="133"/>
      <c r="J12" s="133"/>
      <c r="K12" s="133"/>
    </row>
    <row r="13" spans="1:11" ht="15.75" customHeight="1" x14ac:dyDescent="0.25">
      <c r="A13" s="153" t="s">
        <v>24</v>
      </c>
      <c r="B13" s="68"/>
      <c r="C13" s="68"/>
      <c r="D13" s="68"/>
      <c r="E13" s="118">
        <v>28</v>
      </c>
      <c r="F13" s="124">
        <v>170</v>
      </c>
      <c r="G13" s="116"/>
      <c r="H13" s="116"/>
      <c r="I13" s="117">
        <f>IF(G13=" ",0,G13*E13)+IF(H13=" ",0,H13*F13)</f>
        <v>0</v>
      </c>
      <c r="J13" s="117">
        <f>I13*0.22</f>
        <v>0</v>
      </c>
      <c r="K13" s="117">
        <f>I13+J13</f>
        <v>0</v>
      </c>
    </row>
    <row r="14" spans="1:11" ht="12.75" customHeight="1" x14ac:dyDescent="0.2">
      <c r="A14" s="69"/>
      <c r="B14" s="50"/>
      <c r="C14" s="50"/>
      <c r="D14" s="50"/>
      <c r="E14" s="58"/>
      <c r="F14" s="55"/>
      <c r="G14" s="63"/>
      <c r="H14" s="63"/>
      <c r="I14" s="64"/>
      <c r="J14" s="64"/>
      <c r="K14" s="64"/>
    </row>
    <row r="15" spans="1:11" ht="16.5" customHeight="1" x14ac:dyDescent="0.25">
      <c r="A15" s="122" t="s">
        <v>274</v>
      </c>
      <c r="B15" s="50"/>
      <c r="C15" s="50"/>
      <c r="D15" s="50"/>
      <c r="E15" s="50"/>
      <c r="F15" s="50"/>
      <c r="G15" s="63"/>
      <c r="H15" s="63"/>
      <c r="I15" s="133"/>
      <c r="J15" s="133"/>
      <c r="K15" s="133"/>
    </row>
    <row r="16" spans="1:11" ht="15.75" customHeight="1" x14ac:dyDescent="0.2">
      <c r="A16" s="77" t="s">
        <v>271</v>
      </c>
      <c r="B16" s="68"/>
      <c r="C16" s="68"/>
      <c r="D16" s="68"/>
      <c r="E16" s="118">
        <v>125</v>
      </c>
      <c r="F16" s="124" t="s">
        <v>4</v>
      </c>
      <c r="G16" s="116"/>
      <c r="H16" s="116" t="s">
        <v>4</v>
      </c>
      <c r="I16" s="117">
        <f>IF(G16=" ",0,G16*E16)</f>
        <v>0</v>
      </c>
      <c r="J16" s="117">
        <f t="shared" ref="J16:J33" si="0">I16*0.22</f>
        <v>0</v>
      </c>
      <c r="K16" s="117">
        <f>I16+J16</f>
        <v>0</v>
      </c>
    </row>
    <row r="17" spans="1:11" ht="15.75" customHeight="1" x14ac:dyDescent="0.2">
      <c r="A17" s="77" t="s">
        <v>269</v>
      </c>
      <c r="B17" s="68"/>
      <c r="C17" s="68"/>
      <c r="D17" s="68"/>
      <c r="E17" s="118">
        <v>100</v>
      </c>
      <c r="F17" s="124" t="s">
        <v>4</v>
      </c>
      <c r="G17" s="116"/>
      <c r="H17" s="116" t="s">
        <v>4</v>
      </c>
      <c r="I17" s="117">
        <f t="shared" ref="I17:I47" si="1">IF(G17=" ",0,G17*E17)</f>
        <v>0</v>
      </c>
      <c r="J17" s="117">
        <f t="shared" si="0"/>
        <v>0</v>
      </c>
      <c r="K17" s="117">
        <f t="shared" ref="K17:K47" si="2">I17+J17</f>
        <v>0</v>
      </c>
    </row>
    <row r="18" spans="1:11" ht="15.75" customHeight="1" x14ac:dyDescent="0.2">
      <c r="A18" s="77" t="s">
        <v>270</v>
      </c>
      <c r="B18" s="68"/>
      <c r="C18" s="68"/>
      <c r="D18" s="68"/>
      <c r="E18" s="118">
        <v>100</v>
      </c>
      <c r="F18" s="124" t="s">
        <v>4</v>
      </c>
      <c r="G18" s="116"/>
      <c r="H18" s="116" t="s">
        <v>4</v>
      </c>
      <c r="I18" s="117">
        <f t="shared" si="1"/>
        <v>0</v>
      </c>
      <c r="J18" s="117">
        <f t="shared" si="0"/>
        <v>0</v>
      </c>
      <c r="K18" s="117">
        <f t="shared" si="2"/>
        <v>0</v>
      </c>
    </row>
    <row r="19" spans="1:11" ht="15.75" customHeight="1" x14ac:dyDescent="0.2">
      <c r="A19" s="77" t="s">
        <v>432</v>
      </c>
      <c r="B19" s="68"/>
      <c r="C19" s="68"/>
      <c r="D19" s="68"/>
      <c r="E19" s="118">
        <v>100</v>
      </c>
      <c r="F19" s="124" t="s">
        <v>4</v>
      </c>
      <c r="G19" s="116"/>
      <c r="H19" s="116" t="s">
        <v>4</v>
      </c>
      <c r="I19" s="117">
        <f>IF(G19=" ",0,G19*E19)</f>
        <v>0</v>
      </c>
      <c r="J19" s="117">
        <f t="shared" si="0"/>
        <v>0</v>
      </c>
      <c r="K19" s="117">
        <f>I19+J19</f>
        <v>0</v>
      </c>
    </row>
    <row r="20" spans="1:11" ht="15.75" customHeight="1" x14ac:dyDescent="0.2">
      <c r="A20" s="77" t="s">
        <v>272</v>
      </c>
      <c r="B20" s="68"/>
      <c r="C20" s="68"/>
      <c r="D20" s="68"/>
      <c r="E20" s="118">
        <v>70</v>
      </c>
      <c r="F20" s="124" t="s">
        <v>4</v>
      </c>
      <c r="G20" s="116"/>
      <c r="H20" s="116" t="s">
        <v>4</v>
      </c>
      <c r="I20" s="117">
        <f t="shared" si="1"/>
        <v>0</v>
      </c>
      <c r="J20" s="117">
        <f t="shared" si="0"/>
        <v>0</v>
      </c>
      <c r="K20" s="117">
        <f t="shared" si="2"/>
        <v>0</v>
      </c>
    </row>
    <row r="21" spans="1:11" ht="15.75" customHeight="1" x14ac:dyDescent="0.2">
      <c r="A21" s="77" t="s">
        <v>273</v>
      </c>
      <c r="B21" s="68"/>
      <c r="C21" s="68"/>
      <c r="D21" s="68"/>
      <c r="E21" s="118">
        <v>70</v>
      </c>
      <c r="F21" s="124" t="s">
        <v>4</v>
      </c>
      <c r="G21" s="116"/>
      <c r="H21" s="116" t="s">
        <v>4</v>
      </c>
      <c r="I21" s="117">
        <f t="shared" si="1"/>
        <v>0</v>
      </c>
      <c r="J21" s="117">
        <f t="shared" si="0"/>
        <v>0</v>
      </c>
      <c r="K21" s="117">
        <f t="shared" si="2"/>
        <v>0</v>
      </c>
    </row>
    <row r="22" spans="1:11" ht="15.75" customHeight="1" x14ac:dyDescent="0.2">
      <c r="A22" s="77" t="s">
        <v>275</v>
      </c>
      <c r="B22" s="68"/>
      <c r="C22" s="68"/>
      <c r="D22" s="68"/>
      <c r="E22" s="118">
        <v>90</v>
      </c>
      <c r="F22" s="124" t="s">
        <v>4</v>
      </c>
      <c r="G22" s="116"/>
      <c r="H22" s="116" t="s">
        <v>4</v>
      </c>
      <c r="I22" s="117">
        <f t="shared" si="1"/>
        <v>0</v>
      </c>
      <c r="J22" s="117">
        <f t="shared" si="0"/>
        <v>0</v>
      </c>
      <c r="K22" s="117">
        <f t="shared" si="2"/>
        <v>0</v>
      </c>
    </row>
    <row r="23" spans="1:11" ht="15.75" customHeight="1" x14ac:dyDescent="0.2">
      <c r="A23" s="77" t="s">
        <v>276</v>
      </c>
      <c r="B23" s="68"/>
      <c r="C23" s="68"/>
      <c r="D23" s="68"/>
      <c r="E23" s="118">
        <v>80</v>
      </c>
      <c r="F23" s="124" t="s">
        <v>4</v>
      </c>
      <c r="G23" s="116"/>
      <c r="H23" s="116" t="s">
        <v>4</v>
      </c>
      <c r="I23" s="117">
        <f t="shared" si="1"/>
        <v>0</v>
      </c>
      <c r="J23" s="117">
        <f t="shared" si="0"/>
        <v>0</v>
      </c>
      <c r="K23" s="117">
        <f t="shared" si="2"/>
        <v>0</v>
      </c>
    </row>
    <row r="24" spans="1:11" ht="15.75" customHeight="1" x14ac:dyDescent="0.2">
      <c r="A24" s="77" t="s">
        <v>281</v>
      </c>
      <c r="B24" s="68"/>
      <c r="C24" s="68"/>
      <c r="D24" s="68"/>
      <c r="E24" s="118">
        <v>80</v>
      </c>
      <c r="F24" s="124" t="s">
        <v>4</v>
      </c>
      <c r="G24" s="116"/>
      <c r="H24" s="116" t="s">
        <v>4</v>
      </c>
      <c r="I24" s="117">
        <f t="shared" si="1"/>
        <v>0</v>
      </c>
      <c r="J24" s="117">
        <f t="shared" si="0"/>
        <v>0</v>
      </c>
      <c r="K24" s="117">
        <f t="shared" si="2"/>
        <v>0</v>
      </c>
    </row>
    <row r="25" spans="1:11" ht="15.75" customHeight="1" x14ac:dyDescent="0.2">
      <c r="A25" s="77" t="s">
        <v>292</v>
      </c>
      <c r="B25" s="68"/>
      <c r="C25" s="68"/>
      <c r="D25" s="68"/>
      <c r="E25" s="118">
        <v>65</v>
      </c>
      <c r="F25" s="124" t="s">
        <v>4</v>
      </c>
      <c r="G25" s="116"/>
      <c r="H25" s="116" t="s">
        <v>4</v>
      </c>
      <c r="I25" s="117">
        <f t="shared" si="1"/>
        <v>0</v>
      </c>
      <c r="J25" s="117">
        <f t="shared" si="0"/>
        <v>0</v>
      </c>
      <c r="K25" s="117">
        <f t="shared" si="2"/>
        <v>0</v>
      </c>
    </row>
    <row r="26" spans="1:11" ht="15.75" customHeight="1" x14ac:dyDescent="0.2">
      <c r="A26" s="77" t="s">
        <v>291</v>
      </c>
      <c r="B26" s="68"/>
      <c r="C26" s="68"/>
      <c r="D26" s="68"/>
      <c r="E26" s="118">
        <v>65</v>
      </c>
      <c r="F26" s="124" t="s">
        <v>4</v>
      </c>
      <c r="G26" s="116"/>
      <c r="H26" s="116" t="s">
        <v>4</v>
      </c>
      <c r="I26" s="117">
        <f t="shared" si="1"/>
        <v>0</v>
      </c>
      <c r="J26" s="117">
        <f t="shared" si="0"/>
        <v>0</v>
      </c>
      <c r="K26" s="117">
        <f t="shared" si="2"/>
        <v>0</v>
      </c>
    </row>
    <row r="27" spans="1:11" ht="15.75" customHeight="1" x14ac:dyDescent="0.2">
      <c r="A27" s="77" t="s">
        <v>293</v>
      </c>
      <c r="B27" s="68"/>
      <c r="C27" s="68"/>
      <c r="D27" s="68"/>
      <c r="E27" s="118">
        <v>90</v>
      </c>
      <c r="F27" s="124" t="s">
        <v>4</v>
      </c>
      <c r="G27" s="116"/>
      <c r="H27" s="116" t="s">
        <v>4</v>
      </c>
      <c r="I27" s="117">
        <f t="shared" si="1"/>
        <v>0</v>
      </c>
      <c r="J27" s="117">
        <f t="shared" si="0"/>
        <v>0</v>
      </c>
      <c r="K27" s="117">
        <f t="shared" si="2"/>
        <v>0</v>
      </c>
    </row>
    <row r="28" spans="1:11" ht="15.75" customHeight="1" x14ac:dyDescent="0.2">
      <c r="A28" s="77" t="s">
        <v>278</v>
      </c>
      <c r="B28" s="68"/>
      <c r="C28" s="68"/>
      <c r="D28" s="68"/>
      <c r="E28" s="118">
        <v>65</v>
      </c>
      <c r="F28" s="124" t="s">
        <v>4</v>
      </c>
      <c r="G28" s="116"/>
      <c r="H28" s="116" t="s">
        <v>4</v>
      </c>
      <c r="I28" s="117">
        <f t="shared" si="1"/>
        <v>0</v>
      </c>
      <c r="J28" s="117">
        <f t="shared" si="0"/>
        <v>0</v>
      </c>
      <c r="K28" s="117">
        <f t="shared" si="2"/>
        <v>0</v>
      </c>
    </row>
    <row r="29" spans="1:11" ht="15.75" customHeight="1" x14ac:dyDescent="0.2">
      <c r="A29" s="77" t="s">
        <v>282</v>
      </c>
      <c r="B29" s="68"/>
      <c r="C29" s="68"/>
      <c r="D29" s="68"/>
      <c r="E29" s="118">
        <v>65</v>
      </c>
      <c r="F29" s="124" t="s">
        <v>4</v>
      </c>
      <c r="G29" s="116"/>
      <c r="H29" s="116" t="s">
        <v>4</v>
      </c>
      <c r="I29" s="117">
        <f t="shared" si="1"/>
        <v>0</v>
      </c>
      <c r="J29" s="117">
        <f t="shared" si="0"/>
        <v>0</v>
      </c>
      <c r="K29" s="117">
        <f t="shared" si="2"/>
        <v>0</v>
      </c>
    </row>
    <row r="30" spans="1:11" ht="15.75" customHeight="1" x14ac:dyDescent="0.2">
      <c r="A30" s="77" t="s">
        <v>294</v>
      </c>
      <c r="B30" s="68"/>
      <c r="C30" s="68"/>
      <c r="D30" s="68"/>
      <c r="E30" s="118">
        <v>65</v>
      </c>
      <c r="F30" s="124" t="s">
        <v>4</v>
      </c>
      <c r="G30" s="116"/>
      <c r="H30" s="116" t="s">
        <v>4</v>
      </c>
      <c r="I30" s="117">
        <f t="shared" si="1"/>
        <v>0</v>
      </c>
      <c r="J30" s="117">
        <f t="shared" si="0"/>
        <v>0</v>
      </c>
      <c r="K30" s="117">
        <f t="shared" si="2"/>
        <v>0</v>
      </c>
    </row>
    <row r="31" spans="1:11" ht="15.75" customHeight="1" x14ac:dyDescent="0.2">
      <c r="A31" s="77" t="s">
        <v>290</v>
      </c>
      <c r="B31" s="68"/>
      <c r="C31" s="68"/>
      <c r="D31" s="68"/>
      <c r="E31" s="118">
        <v>65</v>
      </c>
      <c r="F31" s="124" t="s">
        <v>4</v>
      </c>
      <c r="G31" s="116"/>
      <c r="H31" s="116" t="s">
        <v>4</v>
      </c>
      <c r="I31" s="117">
        <f t="shared" si="1"/>
        <v>0</v>
      </c>
      <c r="J31" s="117">
        <f t="shared" si="0"/>
        <v>0</v>
      </c>
      <c r="K31" s="117">
        <f t="shared" si="2"/>
        <v>0</v>
      </c>
    </row>
    <row r="32" spans="1:11" ht="15.75" customHeight="1" x14ac:dyDescent="0.2">
      <c r="A32" s="77" t="s">
        <v>295</v>
      </c>
      <c r="B32" s="68"/>
      <c r="C32" s="68"/>
      <c r="D32" s="68"/>
      <c r="E32" s="118">
        <v>80</v>
      </c>
      <c r="F32" s="124" t="s">
        <v>4</v>
      </c>
      <c r="G32" s="116"/>
      <c r="H32" s="116" t="s">
        <v>4</v>
      </c>
      <c r="I32" s="117">
        <f t="shared" si="1"/>
        <v>0</v>
      </c>
      <c r="J32" s="117">
        <f t="shared" si="0"/>
        <v>0</v>
      </c>
      <c r="K32" s="117">
        <f t="shared" si="2"/>
        <v>0</v>
      </c>
    </row>
    <row r="33" spans="1:12" ht="15.75" customHeight="1" x14ac:dyDescent="0.2">
      <c r="A33" s="77" t="s">
        <v>280</v>
      </c>
      <c r="B33" s="68"/>
      <c r="C33" s="68"/>
      <c r="D33" s="68"/>
      <c r="E33" s="118">
        <v>65</v>
      </c>
      <c r="F33" s="124" t="s">
        <v>4</v>
      </c>
      <c r="G33" s="116"/>
      <c r="H33" s="116" t="s">
        <v>4</v>
      </c>
      <c r="I33" s="117">
        <f t="shared" si="1"/>
        <v>0</v>
      </c>
      <c r="J33" s="117">
        <f t="shared" si="0"/>
        <v>0</v>
      </c>
      <c r="K33" s="117">
        <f t="shared" si="2"/>
        <v>0</v>
      </c>
    </row>
    <row r="34" spans="1:12" ht="15.75" customHeight="1" x14ac:dyDescent="0.2">
      <c r="A34" s="50"/>
      <c r="B34" s="50"/>
      <c r="C34" s="50"/>
      <c r="D34" s="50"/>
      <c r="E34" s="58"/>
      <c r="F34" s="55"/>
      <c r="G34" s="63"/>
      <c r="H34" s="63"/>
      <c r="I34" s="64"/>
      <c r="J34" s="64"/>
      <c r="K34" s="64"/>
    </row>
    <row r="35" spans="1:12" ht="15.75" customHeight="1" x14ac:dyDescent="0.2">
      <c r="A35" s="50"/>
      <c r="B35" s="50"/>
      <c r="C35" s="50"/>
      <c r="D35" s="50"/>
      <c r="E35" s="303" t="s">
        <v>10</v>
      </c>
      <c r="F35" s="303" t="s">
        <v>11</v>
      </c>
      <c r="G35" s="303" t="s">
        <v>26</v>
      </c>
      <c r="H35" s="303" t="s">
        <v>27</v>
      </c>
      <c r="I35" s="303" t="s">
        <v>232</v>
      </c>
      <c r="J35" s="303" t="s">
        <v>233</v>
      </c>
      <c r="K35" s="303" t="s">
        <v>110</v>
      </c>
    </row>
    <row r="36" spans="1:12" ht="15.75" customHeight="1" x14ac:dyDescent="0.2">
      <c r="A36" s="77" t="s">
        <v>283</v>
      </c>
      <c r="B36" s="68"/>
      <c r="C36" s="68"/>
      <c r="D36" s="120"/>
      <c r="E36" s="119">
        <v>65</v>
      </c>
      <c r="F36" s="132" t="s">
        <v>4</v>
      </c>
      <c r="G36" s="127"/>
      <c r="H36" s="127" t="s">
        <v>4</v>
      </c>
      <c r="I36" s="129">
        <f t="shared" si="1"/>
        <v>0</v>
      </c>
      <c r="J36" s="117">
        <f t="shared" ref="J36:J47" si="3">I36*0.22</f>
        <v>0</v>
      </c>
      <c r="K36" s="129">
        <f t="shared" si="2"/>
        <v>0</v>
      </c>
    </row>
    <row r="37" spans="1:12" ht="15.75" customHeight="1" x14ac:dyDescent="0.2">
      <c r="A37" s="77" t="s">
        <v>296</v>
      </c>
      <c r="B37" s="68"/>
      <c r="C37" s="68"/>
      <c r="D37" s="68"/>
      <c r="E37" s="118">
        <v>65</v>
      </c>
      <c r="F37" s="124" t="s">
        <v>4</v>
      </c>
      <c r="G37" s="116"/>
      <c r="H37" s="116" t="s">
        <v>4</v>
      </c>
      <c r="I37" s="117">
        <f t="shared" si="1"/>
        <v>0</v>
      </c>
      <c r="J37" s="117">
        <f t="shared" si="3"/>
        <v>0</v>
      </c>
      <c r="K37" s="117">
        <f t="shared" si="2"/>
        <v>0</v>
      </c>
    </row>
    <row r="38" spans="1:12" ht="15.75" customHeight="1" x14ac:dyDescent="0.2">
      <c r="A38" s="77" t="s">
        <v>289</v>
      </c>
      <c r="B38" s="68"/>
      <c r="C38" s="68"/>
      <c r="D38" s="68"/>
      <c r="E38" s="118">
        <v>65</v>
      </c>
      <c r="F38" s="124" t="s">
        <v>4</v>
      </c>
      <c r="G38" s="116"/>
      <c r="H38" s="116" t="s">
        <v>4</v>
      </c>
      <c r="I38" s="117">
        <f t="shared" si="1"/>
        <v>0</v>
      </c>
      <c r="J38" s="117">
        <f t="shared" si="3"/>
        <v>0</v>
      </c>
      <c r="K38" s="117">
        <f t="shared" si="2"/>
        <v>0</v>
      </c>
    </row>
    <row r="39" spans="1:12" ht="15.75" customHeight="1" x14ac:dyDescent="0.2">
      <c r="A39" s="77" t="s">
        <v>297</v>
      </c>
      <c r="B39" s="68"/>
      <c r="C39" s="68"/>
      <c r="D39" s="120"/>
      <c r="E39" s="119">
        <v>80</v>
      </c>
      <c r="F39" s="124" t="s">
        <v>4</v>
      </c>
      <c r="G39" s="127"/>
      <c r="H39" s="116" t="s">
        <v>4</v>
      </c>
      <c r="I39" s="129">
        <f t="shared" si="1"/>
        <v>0</v>
      </c>
      <c r="J39" s="117">
        <f t="shared" si="3"/>
        <v>0</v>
      </c>
      <c r="K39" s="129">
        <f t="shared" si="2"/>
        <v>0</v>
      </c>
    </row>
    <row r="40" spans="1:12" ht="15.75" customHeight="1" x14ac:dyDescent="0.2">
      <c r="A40" s="77" t="s">
        <v>279</v>
      </c>
      <c r="B40" s="68"/>
      <c r="C40" s="68"/>
      <c r="D40" s="68"/>
      <c r="E40" s="118">
        <v>65</v>
      </c>
      <c r="F40" s="124" t="s">
        <v>4</v>
      </c>
      <c r="G40" s="116"/>
      <c r="H40" s="116" t="s">
        <v>4</v>
      </c>
      <c r="I40" s="117">
        <f t="shared" si="1"/>
        <v>0</v>
      </c>
      <c r="J40" s="117">
        <f t="shared" si="3"/>
        <v>0</v>
      </c>
      <c r="K40" s="117">
        <f t="shared" si="2"/>
        <v>0</v>
      </c>
    </row>
    <row r="41" spans="1:12" ht="15.75" customHeight="1" x14ac:dyDescent="0.2">
      <c r="A41" s="77" t="s">
        <v>284</v>
      </c>
      <c r="B41" s="68"/>
      <c r="C41" s="68"/>
      <c r="D41" s="120"/>
      <c r="E41" s="119">
        <v>65</v>
      </c>
      <c r="F41" s="124" t="s">
        <v>4</v>
      </c>
      <c r="G41" s="127"/>
      <c r="H41" s="116" t="s">
        <v>4</v>
      </c>
      <c r="I41" s="129">
        <f>IF(G41=" ",0,G41*E41)</f>
        <v>0</v>
      </c>
      <c r="J41" s="117">
        <f t="shared" si="3"/>
        <v>0</v>
      </c>
      <c r="K41" s="129">
        <f>I41+J41</f>
        <v>0</v>
      </c>
    </row>
    <row r="42" spans="1:12" ht="15.75" customHeight="1" x14ac:dyDescent="0.2">
      <c r="A42" s="77" t="s">
        <v>298</v>
      </c>
      <c r="B42" s="68"/>
      <c r="C42" s="68"/>
      <c r="D42" s="68"/>
      <c r="E42" s="118">
        <v>65</v>
      </c>
      <c r="F42" s="124" t="s">
        <v>4</v>
      </c>
      <c r="G42" s="116"/>
      <c r="H42" s="116" t="s">
        <v>4</v>
      </c>
      <c r="I42" s="117">
        <f>IF(G42=" ",0,G42*E42)</f>
        <v>0</v>
      </c>
      <c r="J42" s="117">
        <f t="shared" si="3"/>
        <v>0</v>
      </c>
      <c r="K42" s="117">
        <f>I42+J42</f>
        <v>0</v>
      </c>
    </row>
    <row r="43" spans="1:12" ht="15.75" customHeight="1" x14ac:dyDescent="0.2">
      <c r="A43" s="77" t="s">
        <v>288</v>
      </c>
      <c r="B43" s="68"/>
      <c r="C43" s="68"/>
      <c r="D43" s="68"/>
      <c r="E43" s="118">
        <v>65</v>
      </c>
      <c r="F43" s="124" t="s">
        <v>4</v>
      </c>
      <c r="G43" s="116"/>
      <c r="H43" s="116" t="s">
        <v>4</v>
      </c>
      <c r="I43" s="117">
        <f>IF(G43=" ",0,G43*E43)</f>
        <v>0</v>
      </c>
      <c r="J43" s="117">
        <f t="shared" si="3"/>
        <v>0</v>
      </c>
      <c r="K43" s="117">
        <f>I43+J43</f>
        <v>0</v>
      </c>
    </row>
    <row r="44" spans="1:12" ht="15.75" customHeight="1" x14ac:dyDescent="0.2">
      <c r="A44" s="77" t="s">
        <v>285</v>
      </c>
      <c r="B44" s="68"/>
      <c r="C44" s="68"/>
      <c r="D44" s="68"/>
      <c r="E44" s="118">
        <v>40</v>
      </c>
      <c r="F44" s="124" t="s">
        <v>4</v>
      </c>
      <c r="G44" s="116"/>
      <c r="H44" s="116" t="s">
        <v>4</v>
      </c>
      <c r="I44" s="117">
        <f t="shared" si="1"/>
        <v>0</v>
      </c>
      <c r="J44" s="117">
        <f t="shared" si="3"/>
        <v>0</v>
      </c>
      <c r="K44" s="117">
        <f t="shared" si="2"/>
        <v>0</v>
      </c>
    </row>
    <row r="45" spans="1:12" ht="15.75" customHeight="1" x14ac:dyDescent="0.2">
      <c r="A45" s="77" t="s">
        <v>287</v>
      </c>
      <c r="B45" s="68"/>
      <c r="C45" s="68"/>
      <c r="D45" s="68"/>
      <c r="E45" s="118">
        <v>40</v>
      </c>
      <c r="F45" s="124" t="s">
        <v>4</v>
      </c>
      <c r="G45" s="116"/>
      <c r="H45" s="116" t="s">
        <v>4</v>
      </c>
      <c r="I45" s="117">
        <f t="shared" si="1"/>
        <v>0</v>
      </c>
      <c r="J45" s="117">
        <f t="shared" si="3"/>
        <v>0</v>
      </c>
      <c r="K45" s="117">
        <f t="shared" si="2"/>
        <v>0</v>
      </c>
    </row>
    <row r="46" spans="1:12" ht="15.75" customHeight="1" x14ac:dyDescent="0.2">
      <c r="A46" s="77" t="s">
        <v>286</v>
      </c>
      <c r="B46" s="68"/>
      <c r="C46" s="68"/>
      <c r="D46" s="68"/>
      <c r="E46" s="118">
        <v>40</v>
      </c>
      <c r="F46" s="124" t="s">
        <v>4</v>
      </c>
      <c r="G46" s="116"/>
      <c r="H46" s="116" t="s">
        <v>4</v>
      </c>
      <c r="I46" s="117">
        <f t="shared" si="1"/>
        <v>0</v>
      </c>
      <c r="J46" s="117">
        <f t="shared" si="3"/>
        <v>0</v>
      </c>
      <c r="K46" s="117">
        <f t="shared" si="2"/>
        <v>0</v>
      </c>
      <c r="L46" s="50"/>
    </row>
    <row r="47" spans="1:12" ht="15.75" customHeight="1" x14ac:dyDescent="0.2">
      <c r="A47" s="77" t="s">
        <v>277</v>
      </c>
      <c r="B47" s="68"/>
      <c r="C47" s="68"/>
      <c r="D47" s="68"/>
      <c r="E47" s="118">
        <v>25</v>
      </c>
      <c r="F47" s="124" t="s">
        <v>4</v>
      </c>
      <c r="G47" s="116"/>
      <c r="H47" s="116" t="s">
        <v>4</v>
      </c>
      <c r="I47" s="117">
        <f t="shared" si="1"/>
        <v>0</v>
      </c>
      <c r="J47" s="117">
        <f t="shared" si="3"/>
        <v>0</v>
      </c>
      <c r="K47" s="117">
        <f t="shared" si="2"/>
        <v>0</v>
      </c>
      <c r="L47" s="50"/>
    </row>
    <row r="48" spans="1:12" ht="9" customHeight="1" x14ac:dyDescent="0.2">
      <c r="A48" s="69"/>
      <c r="B48" s="50"/>
      <c r="C48" s="50"/>
      <c r="D48" s="50"/>
      <c r="E48" s="58"/>
      <c r="F48" s="55"/>
      <c r="G48" s="63"/>
      <c r="H48" s="63"/>
      <c r="I48" s="64"/>
      <c r="J48" s="64"/>
      <c r="K48" s="64"/>
      <c r="L48" s="50"/>
    </row>
    <row r="49" spans="1:13" ht="15.75" customHeight="1" x14ac:dyDescent="0.2">
      <c r="A49" s="69" t="s">
        <v>433</v>
      </c>
      <c r="B49" s="55"/>
      <c r="C49" s="50"/>
      <c r="D49" s="50"/>
      <c r="E49" s="56"/>
      <c r="F49" s="50"/>
      <c r="G49" s="50"/>
      <c r="H49" s="50"/>
      <c r="I49" s="50"/>
      <c r="J49" s="50"/>
      <c r="K49" s="50"/>
      <c r="L49" s="56"/>
    </row>
    <row r="50" spans="1:13" ht="15.75" customHeight="1" x14ac:dyDescent="0.2">
      <c r="A50" s="155" t="s">
        <v>434</v>
      </c>
      <c r="B50" s="156" t="s">
        <v>12</v>
      </c>
      <c r="C50" s="68"/>
      <c r="D50" s="68"/>
      <c r="E50" s="124">
        <v>45</v>
      </c>
      <c r="F50" s="124" t="s">
        <v>4</v>
      </c>
      <c r="G50" s="116"/>
      <c r="H50" s="116" t="s">
        <v>4</v>
      </c>
      <c r="I50" s="117">
        <f>IF(G50=" ",0,G50*E50)</f>
        <v>0</v>
      </c>
      <c r="J50" s="117">
        <f>I50*0.22</f>
        <v>0</v>
      </c>
      <c r="K50" s="117">
        <f>I50+J50</f>
        <v>0</v>
      </c>
      <c r="L50" s="55"/>
    </row>
    <row r="51" spans="1:13" ht="15.75" customHeight="1" x14ac:dyDescent="0.2">
      <c r="A51" s="155" t="s">
        <v>435</v>
      </c>
      <c r="B51" s="156" t="s">
        <v>12</v>
      </c>
      <c r="C51" s="68"/>
      <c r="D51" s="68"/>
      <c r="E51" s="124">
        <v>35</v>
      </c>
      <c r="F51" s="124" t="s">
        <v>4</v>
      </c>
      <c r="G51" s="116"/>
      <c r="H51" s="116" t="s">
        <v>4</v>
      </c>
      <c r="I51" s="117">
        <f>IF(G51=" ",0,G51*E51)</f>
        <v>0</v>
      </c>
      <c r="J51" s="117">
        <f>I51*0.22</f>
        <v>0</v>
      </c>
      <c r="K51" s="117">
        <f>I51+J51</f>
        <v>0</v>
      </c>
      <c r="L51" s="55"/>
    </row>
    <row r="52" spans="1:13" ht="15.75" customHeight="1" x14ac:dyDescent="0.2">
      <c r="A52" s="157" t="s">
        <v>436</v>
      </c>
      <c r="B52" s="50"/>
      <c r="C52" s="158"/>
      <c r="D52" s="68"/>
      <c r="E52" s="124">
        <v>35</v>
      </c>
      <c r="F52" s="124" t="s">
        <v>4</v>
      </c>
      <c r="G52" s="116"/>
      <c r="H52" s="116" t="s">
        <v>4</v>
      </c>
      <c r="I52" s="117">
        <f>IF(G52=" ",0,G52*E52)</f>
        <v>0</v>
      </c>
      <c r="J52" s="117">
        <f>I52*0.22</f>
        <v>0</v>
      </c>
      <c r="K52" s="117">
        <f>I52+J52</f>
        <v>0</v>
      </c>
      <c r="L52" s="55"/>
    </row>
    <row r="53" spans="1:13" ht="15.75" customHeight="1" x14ac:dyDescent="0.2">
      <c r="A53" s="159" t="s">
        <v>437</v>
      </c>
      <c r="B53" s="68"/>
      <c r="C53" s="68"/>
      <c r="D53" s="68"/>
      <c r="E53" s="124">
        <v>25</v>
      </c>
      <c r="F53" s="124" t="s">
        <v>4</v>
      </c>
      <c r="G53" s="116"/>
      <c r="H53" s="116" t="s">
        <v>4</v>
      </c>
      <c r="I53" s="117">
        <f>IF(G53=" ",0,G53*E53)</f>
        <v>0</v>
      </c>
      <c r="J53" s="117">
        <f>I53*0.22</f>
        <v>0</v>
      </c>
      <c r="K53" s="117">
        <f>I53+J53</f>
        <v>0</v>
      </c>
      <c r="L53" s="55"/>
    </row>
    <row r="54" spans="1:13" ht="15.75" customHeight="1" x14ac:dyDescent="0.2">
      <c r="A54" s="159" t="s">
        <v>438</v>
      </c>
      <c r="B54" s="68"/>
      <c r="C54" s="68"/>
      <c r="D54" s="68"/>
      <c r="E54" s="124">
        <v>25</v>
      </c>
      <c r="F54" s="124" t="s">
        <v>4</v>
      </c>
      <c r="G54" s="116"/>
      <c r="H54" s="116" t="s">
        <v>4</v>
      </c>
      <c r="I54" s="117">
        <f>IF(G54=" ",0,G54*E54)</f>
        <v>0</v>
      </c>
      <c r="J54" s="117">
        <f>I54*0.22</f>
        <v>0</v>
      </c>
      <c r="K54" s="117">
        <f>I54+J54</f>
        <v>0</v>
      </c>
      <c r="L54" s="55"/>
    </row>
    <row r="55" spans="1:13" ht="9.75" customHeight="1" x14ac:dyDescent="0.2">
      <c r="A55" s="50"/>
      <c r="B55" s="55"/>
      <c r="C55" s="50"/>
      <c r="D55" s="50"/>
      <c r="E55" s="50"/>
      <c r="F55" s="50"/>
      <c r="G55" s="50"/>
      <c r="H55" s="50"/>
      <c r="I55" s="50"/>
      <c r="J55" s="50"/>
      <c r="K55" s="50"/>
      <c r="L55" s="55"/>
      <c r="M55" s="50"/>
    </row>
    <row r="56" spans="1:13" ht="15.75" customHeight="1" x14ac:dyDescent="0.2">
      <c r="A56" s="69" t="s">
        <v>440</v>
      </c>
      <c r="B56" s="61"/>
      <c r="C56" s="61"/>
      <c r="D56" s="61"/>
      <c r="E56" s="61"/>
      <c r="F56" s="61"/>
      <c r="G56" s="50"/>
      <c r="H56" s="50"/>
      <c r="I56" s="50"/>
      <c r="J56" s="50"/>
      <c r="K56" s="50"/>
      <c r="L56" s="57"/>
      <c r="M56" s="50"/>
    </row>
    <row r="57" spans="1:13" ht="15.75" customHeight="1" x14ac:dyDescent="0.2">
      <c r="A57" s="160" t="s">
        <v>447</v>
      </c>
      <c r="B57" s="161"/>
      <c r="C57" s="161"/>
      <c r="D57" s="161"/>
      <c r="E57" s="118">
        <v>110</v>
      </c>
      <c r="F57" s="124" t="s">
        <v>4</v>
      </c>
      <c r="G57" s="116"/>
      <c r="H57" s="116" t="s">
        <v>4</v>
      </c>
      <c r="I57" s="117">
        <f t="shared" ref="I57:I63" si="4">IF(G57=" ",0,G57*E57)</f>
        <v>0</v>
      </c>
      <c r="J57" s="117">
        <f t="shared" ref="J57:J63" si="5">I57*0.22</f>
        <v>0</v>
      </c>
      <c r="K57" s="117">
        <f t="shared" ref="K57:K63" si="6">I57+J57</f>
        <v>0</v>
      </c>
    </row>
    <row r="58" spans="1:13" ht="15.75" customHeight="1" x14ac:dyDescent="0.2">
      <c r="A58" s="160" t="s">
        <v>448</v>
      </c>
      <c r="B58" s="161"/>
      <c r="C58" s="161"/>
      <c r="D58" s="161"/>
      <c r="E58" s="118">
        <v>75</v>
      </c>
      <c r="F58" s="124" t="s">
        <v>4</v>
      </c>
      <c r="G58" s="116"/>
      <c r="H58" s="116" t="s">
        <v>4</v>
      </c>
      <c r="I58" s="117">
        <f t="shared" si="4"/>
        <v>0</v>
      </c>
      <c r="J58" s="117">
        <f t="shared" si="5"/>
        <v>0</v>
      </c>
      <c r="K58" s="117">
        <f t="shared" si="6"/>
        <v>0</v>
      </c>
    </row>
    <row r="59" spans="1:13" ht="15.75" customHeight="1" x14ac:dyDescent="0.2">
      <c r="A59" s="160" t="s">
        <v>449</v>
      </c>
      <c r="B59" s="161"/>
      <c r="C59" s="161"/>
      <c r="D59" s="161"/>
      <c r="E59" s="118">
        <v>65</v>
      </c>
      <c r="F59" s="124" t="s">
        <v>4</v>
      </c>
      <c r="G59" s="116"/>
      <c r="H59" s="116" t="s">
        <v>4</v>
      </c>
      <c r="I59" s="117">
        <f t="shared" si="4"/>
        <v>0</v>
      </c>
      <c r="J59" s="117">
        <f t="shared" si="5"/>
        <v>0</v>
      </c>
      <c r="K59" s="117">
        <f t="shared" si="6"/>
        <v>0</v>
      </c>
    </row>
    <row r="60" spans="1:13" ht="15.75" customHeight="1" x14ac:dyDescent="0.2">
      <c r="A60" s="160" t="s">
        <v>543</v>
      </c>
      <c r="B60" s="161"/>
      <c r="C60" s="161"/>
      <c r="D60" s="161"/>
      <c r="E60" s="118">
        <v>65</v>
      </c>
      <c r="F60" s="124" t="s">
        <v>4</v>
      </c>
      <c r="G60" s="116"/>
      <c r="H60" s="116" t="s">
        <v>4</v>
      </c>
      <c r="I60" s="117">
        <f>IF(G60=" ",0,G60*E60)</f>
        <v>0</v>
      </c>
      <c r="J60" s="117">
        <f t="shared" si="5"/>
        <v>0</v>
      </c>
      <c r="K60" s="117">
        <f>I60+J60</f>
        <v>0</v>
      </c>
    </row>
    <row r="61" spans="1:13" ht="15.75" customHeight="1" x14ac:dyDescent="0.2">
      <c r="A61" s="160" t="s">
        <v>450</v>
      </c>
      <c r="B61" s="161"/>
      <c r="C61" s="161"/>
      <c r="D61" s="161"/>
      <c r="E61" s="118">
        <v>65</v>
      </c>
      <c r="F61" s="124" t="s">
        <v>4</v>
      </c>
      <c r="G61" s="116"/>
      <c r="H61" s="116" t="s">
        <v>4</v>
      </c>
      <c r="I61" s="117">
        <f t="shared" si="4"/>
        <v>0</v>
      </c>
      <c r="J61" s="117">
        <f t="shared" si="5"/>
        <v>0</v>
      </c>
      <c r="K61" s="117">
        <f t="shared" si="6"/>
        <v>0</v>
      </c>
    </row>
    <row r="62" spans="1:13" ht="15.75" customHeight="1" x14ac:dyDescent="0.2">
      <c r="A62" s="160" t="s">
        <v>451</v>
      </c>
      <c r="B62" s="161"/>
      <c r="C62" s="161"/>
      <c r="D62" s="161"/>
      <c r="E62" s="118">
        <v>55</v>
      </c>
      <c r="F62" s="124" t="s">
        <v>4</v>
      </c>
      <c r="G62" s="116"/>
      <c r="H62" s="116" t="s">
        <v>4</v>
      </c>
      <c r="I62" s="117">
        <f t="shared" si="4"/>
        <v>0</v>
      </c>
      <c r="J62" s="117">
        <f t="shared" si="5"/>
        <v>0</v>
      </c>
      <c r="K62" s="117">
        <f t="shared" si="6"/>
        <v>0</v>
      </c>
    </row>
    <row r="63" spans="1:13" ht="15.75" customHeight="1" x14ac:dyDescent="0.2">
      <c r="A63" s="160" t="s">
        <v>452</v>
      </c>
      <c r="B63" s="161"/>
      <c r="C63" s="161"/>
      <c r="D63" s="161"/>
      <c r="E63" s="118">
        <v>55</v>
      </c>
      <c r="F63" s="124" t="s">
        <v>4</v>
      </c>
      <c r="G63" s="116"/>
      <c r="H63" s="116" t="s">
        <v>4</v>
      </c>
      <c r="I63" s="117">
        <f t="shared" si="4"/>
        <v>0</v>
      </c>
      <c r="J63" s="117">
        <f t="shared" si="5"/>
        <v>0</v>
      </c>
      <c r="K63" s="117">
        <f t="shared" si="6"/>
        <v>0</v>
      </c>
      <c r="L63" s="50"/>
    </row>
    <row r="64" spans="1:13" ht="9" customHeight="1" x14ac:dyDescent="0.2">
      <c r="A64" s="162"/>
      <c r="B64" s="163"/>
      <c r="C64" s="163"/>
      <c r="D64" s="163"/>
      <c r="E64" s="163"/>
      <c r="F64" s="50"/>
      <c r="G64" s="50"/>
      <c r="H64" s="50"/>
      <c r="I64" s="50"/>
      <c r="J64" s="50"/>
      <c r="K64" s="50"/>
      <c r="L64" s="62"/>
    </row>
    <row r="65" spans="1:12" ht="15.75" customHeight="1" x14ac:dyDescent="0.2">
      <c r="A65" s="164" t="s">
        <v>439</v>
      </c>
      <c r="B65" s="163"/>
      <c r="C65" s="163"/>
      <c r="D65" s="163"/>
      <c r="E65" s="163"/>
      <c r="F65" s="50"/>
      <c r="G65" s="50"/>
      <c r="H65" s="50"/>
      <c r="I65" s="50"/>
      <c r="J65" s="50"/>
      <c r="K65" s="50"/>
      <c r="L65" s="56"/>
    </row>
    <row r="66" spans="1:12" ht="41.25" customHeight="1" x14ac:dyDescent="0.2">
      <c r="A66" s="454" t="s">
        <v>442</v>
      </c>
      <c r="B66" s="457"/>
      <c r="C66" s="457"/>
      <c r="D66" s="458"/>
      <c r="E66" s="146">
        <v>60</v>
      </c>
      <c r="F66" s="165" t="s">
        <v>4</v>
      </c>
      <c r="G66" s="147"/>
      <c r="H66" s="147" t="s">
        <v>4</v>
      </c>
      <c r="I66" s="166">
        <f>IF(G66=" ",0,G66*E66)</f>
        <v>0</v>
      </c>
      <c r="J66" s="166">
        <f>I66*0.22</f>
        <v>0</v>
      </c>
      <c r="K66" s="166">
        <f>I66+J66</f>
        <v>0</v>
      </c>
    </row>
    <row r="67" spans="1:12" ht="42" customHeight="1" x14ac:dyDescent="0.2">
      <c r="A67" s="454" t="s">
        <v>443</v>
      </c>
      <c r="B67" s="457"/>
      <c r="C67" s="457"/>
      <c r="D67" s="457"/>
      <c r="E67" s="146">
        <v>50</v>
      </c>
      <c r="F67" s="165" t="s">
        <v>4</v>
      </c>
      <c r="G67" s="147"/>
      <c r="H67" s="147" t="s">
        <v>4</v>
      </c>
      <c r="I67" s="166">
        <f>IF(G67=" ",0,G67*E67)</f>
        <v>0</v>
      </c>
      <c r="J67" s="166">
        <f>I67*0.22</f>
        <v>0</v>
      </c>
      <c r="K67" s="166">
        <f>I67+J67</f>
        <v>0</v>
      </c>
    </row>
    <row r="68" spans="1:12" ht="38.25" customHeight="1" x14ac:dyDescent="0.2">
      <c r="A68" s="454" t="s">
        <v>444</v>
      </c>
      <c r="B68" s="457"/>
      <c r="C68" s="457"/>
      <c r="D68" s="457"/>
      <c r="E68" s="146">
        <v>60</v>
      </c>
      <c r="F68" s="165" t="s">
        <v>4</v>
      </c>
      <c r="G68" s="147"/>
      <c r="H68" s="147" t="s">
        <v>4</v>
      </c>
      <c r="I68" s="166">
        <f>IF(G68=" ",0,G68*E68)</f>
        <v>0</v>
      </c>
      <c r="J68" s="166">
        <f>I68*0.22</f>
        <v>0</v>
      </c>
      <c r="K68" s="166">
        <f>I68+J68</f>
        <v>0</v>
      </c>
    </row>
    <row r="69" spans="1:12" ht="15.75" customHeight="1" x14ac:dyDescent="0.2">
      <c r="A69" s="164"/>
      <c r="B69" s="78"/>
      <c r="C69" s="78"/>
      <c r="D69" s="78"/>
      <c r="E69" s="80"/>
      <c r="F69" s="81"/>
      <c r="G69" s="82"/>
      <c r="H69" s="82"/>
      <c r="I69" s="83"/>
      <c r="J69" s="83"/>
      <c r="K69" s="83"/>
    </row>
    <row r="70" spans="1:12" ht="20.100000000000001" customHeight="1" x14ac:dyDescent="0.2">
      <c r="A70" s="459" t="s">
        <v>708</v>
      </c>
      <c r="B70" s="459"/>
      <c r="C70" s="459"/>
      <c r="D70" s="459"/>
      <c r="E70" s="312" t="s">
        <v>888</v>
      </c>
      <c r="F70" s="81"/>
      <c r="G70" s="312" t="s">
        <v>889</v>
      </c>
      <c r="H70" s="82"/>
      <c r="I70" s="83"/>
      <c r="J70" s="83"/>
      <c r="K70" s="83"/>
    </row>
    <row r="71" spans="1:12" ht="20.100000000000001" customHeight="1" x14ac:dyDescent="0.2">
      <c r="A71" s="460" t="s">
        <v>890</v>
      </c>
      <c r="B71" s="460"/>
      <c r="C71" s="460"/>
      <c r="D71" s="460"/>
      <c r="E71" s="146">
        <v>50</v>
      </c>
      <c r="F71" s="165" t="s">
        <v>4</v>
      </c>
      <c r="G71" s="147"/>
      <c r="H71" s="147" t="s">
        <v>4</v>
      </c>
      <c r="I71" s="166">
        <f>IF(G71=" ",0,G71*E71)</f>
        <v>0</v>
      </c>
      <c r="J71" s="166">
        <f>I71*0.22</f>
        <v>0</v>
      </c>
      <c r="K71" s="166">
        <f>I71+J71</f>
        <v>0</v>
      </c>
    </row>
    <row r="72" spans="1:12" x14ac:dyDescent="0.2">
      <c r="A72" s="50"/>
      <c r="B72" s="55"/>
      <c r="C72" s="50"/>
      <c r="D72" s="50"/>
      <c r="E72" s="50"/>
      <c r="F72" s="50"/>
      <c r="G72" s="50"/>
      <c r="H72" s="50"/>
      <c r="I72" s="50"/>
      <c r="J72" s="50"/>
      <c r="K72" s="50"/>
      <c r="L72" s="54"/>
    </row>
    <row r="73" spans="1:12" ht="18.75" customHeight="1" x14ac:dyDescent="0.2">
      <c r="A73" s="69" t="s">
        <v>445</v>
      </c>
      <c r="B73" s="55"/>
      <c r="C73" s="50"/>
      <c r="D73" s="50"/>
      <c r="E73" s="312" t="s">
        <v>10</v>
      </c>
      <c r="F73" s="312" t="s">
        <v>11</v>
      </c>
      <c r="G73" s="312" t="s">
        <v>26</v>
      </c>
      <c r="H73" s="312" t="s">
        <v>27</v>
      </c>
      <c r="I73" s="312" t="s">
        <v>232</v>
      </c>
      <c r="J73" s="312" t="s">
        <v>233</v>
      </c>
      <c r="K73" s="312" t="s">
        <v>110</v>
      </c>
    </row>
    <row r="74" spans="1:12" ht="27" customHeight="1" x14ac:dyDescent="0.2">
      <c r="A74" s="454" t="s">
        <v>453</v>
      </c>
      <c r="B74" s="457"/>
      <c r="C74" s="457"/>
      <c r="D74" s="457"/>
      <c r="E74" s="146">
        <v>110</v>
      </c>
      <c r="F74" s="165" t="s">
        <v>4</v>
      </c>
      <c r="G74" s="147"/>
      <c r="H74" s="147" t="s">
        <v>4</v>
      </c>
      <c r="I74" s="166">
        <f>IF(G74=" ",0,G74*E74)</f>
        <v>0</v>
      </c>
      <c r="J74" s="166">
        <f>I74*0.22</f>
        <v>0</v>
      </c>
      <c r="K74" s="166">
        <f>I74+J74</f>
        <v>0</v>
      </c>
    </row>
    <row r="75" spans="1:12" ht="29.25" customHeight="1" x14ac:dyDescent="0.2">
      <c r="A75" s="454" t="s">
        <v>454</v>
      </c>
      <c r="B75" s="457"/>
      <c r="C75" s="457"/>
      <c r="D75" s="457"/>
      <c r="E75" s="146">
        <v>75</v>
      </c>
      <c r="F75" s="165" t="s">
        <v>4</v>
      </c>
      <c r="G75" s="147"/>
      <c r="H75" s="147" t="s">
        <v>4</v>
      </c>
      <c r="I75" s="166">
        <f>IF(G75=" ",0,G75*E75)</f>
        <v>0</v>
      </c>
      <c r="J75" s="166">
        <f>I75*0.22</f>
        <v>0</v>
      </c>
      <c r="K75" s="166">
        <f>I75+J75</f>
        <v>0</v>
      </c>
    </row>
    <row r="76" spans="1:12" ht="27" customHeight="1" x14ac:dyDescent="0.2">
      <c r="A76" s="454" t="s">
        <v>455</v>
      </c>
      <c r="B76" s="455"/>
      <c r="C76" s="455"/>
      <c r="D76" s="455"/>
      <c r="E76" s="146">
        <v>65</v>
      </c>
      <c r="F76" s="165" t="s">
        <v>4</v>
      </c>
      <c r="G76" s="147"/>
      <c r="H76" s="147" t="s">
        <v>4</v>
      </c>
      <c r="I76" s="166">
        <f>IF(G76=" ",0,G76*E76)</f>
        <v>0</v>
      </c>
      <c r="J76" s="166">
        <f>I76*0.22</f>
        <v>0</v>
      </c>
      <c r="K76" s="166">
        <f>I76+J76</f>
        <v>0</v>
      </c>
      <c r="L76" s="50"/>
    </row>
    <row r="77" spans="1:12" ht="17.25" customHeight="1" x14ac:dyDescent="0.2">
      <c r="A77" s="78"/>
      <c r="B77" s="79"/>
      <c r="C77" s="79"/>
      <c r="D77" s="79"/>
      <c r="E77" s="80"/>
      <c r="F77" s="81"/>
      <c r="G77" s="82"/>
      <c r="H77" s="82"/>
      <c r="I77" s="83"/>
      <c r="J77" s="83"/>
      <c r="K77" s="83"/>
      <c r="L77" s="50"/>
    </row>
    <row r="78" spans="1:12" ht="21" customHeight="1" x14ac:dyDescent="0.2">
      <c r="A78" s="78"/>
      <c r="B78" s="79"/>
      <c r="C78" s="79"/>
      <c r="D78" s="79"/>
      <c r="E78" s="312" t="s">
        <v>92</v>
      </c>
      <c r="F78" s="81"/>
      <c r="G78" s="312" t="s">
        <v>471</v>
      </c>
      <c r="H78" s="82"/>
      <c r="I78" s="312" t="s">
        <v>232</v>
      </c>
      <c r="J78" s="312" t="s">
        <v>233</v>
      </c>
      <c r="K78" s="312" t="s">
        <v>110</v>
      </c>
      <c r="L78" s="50"/>
    </row>
    <row r="79" spans="1:12" ht="21.75" customHeight="1" x14ac:dyDescent="0.2">
      <c r="A79" s="137" t="s">
        <v>470</v>
      </c>
      <c r="B79" s="138"/>
      <c r="C79" s="138"/>
      <c r="D79" s="138"/>
      <c r="E79" s="146">
        <v>8.2799999999999994</v>
      </c>
      <c r="F79" s="165" t="s">
        <v>4</v>
      </c>
      <c r="G79" s="147"/>
      <c r="H79" s="147" t="s">
        <v>4</v>
      </c>
      <c r="I79" s="148">
        <f>IF(G79=" ",0,G79*E79)</f>
        <v>0</v>
      </c>
      <c r="J79" s="148">
        <f>I79*0.22</f>
        <v>0</v>
      </c>
      <c r="K79" s="148">
        <f>I79+J79</f>
        <v>0</v>
      </c>
      <c r="L79" s="50"/>
    </row>
    <row r="80" spans="1:12" ht="6.75" customHeight="1" x14ac:dyDescent="0.2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8"/>
    </row>
    <row r="81" spans="1:12" ht="15.75" x14ac:dyDescent="0.25">
      <c r="A81" s="122" t="s">
        <v>25</v>
      </c>
      <c r="B81" s="50"/>
      <c r="C81" s="50"/>
      <c r="D81" s="50"/>
      <c r="E81" s="167"/>
      <c r="F81" s="167"/>
      <c r="G81" s="50"/>
      <c r="H81" s="50"/>
      <c r="I81" s="50"/>
      <c r="J81" s="50"/>
      <c r="K81" s="50"/>
      <c r="L81" s="50"/>
    </row>
    <row r="82" spans="1:12" ht="15.75" customHeight="1" x14ac:dyDescent="0.2">
      <c r="A82" s="77" t="s">
        <v>441</v>
      </c>
      <c r="B82" s="68"/>
      <c r="C82" s="68"/>
      <c r="D82" s="68"/>
      <c r="E82" s="146">
        <v>25</v>
      </c>
      <c r="F82" s="165">
        <v>180</v>
      </c>
      <c r="G82" s="116"/>
      <c r="H82" s="116"/>
      <c r="I82" s="148">
        <f>IF(G82=" ",0,G82*E82)+IF(H82=" ",0,H82*F82)</f>
        <v>0</v>
      </c>
      <c r="J82" s="148">
        <f>I82*0.22</f>
        <v>0</v>
      </c>
      <c r="K82" s="148">
        <f>I82+J82</f>
        <v>0</v>
      </c>
      <c r="L82" s="50"/>
    </row>
    <row r="83" spans="1:12" ht="13.5" thickBot="1" x14ac:dyDescent="0.25">
      <c r="A83" s="50"/>
      <c r="B83" s="50"/>
      <c r="C83" s="50"/>
      <c r="D83" s="50"/>
      <c r="E83" s="50"/>
      <c r="F83" s="59"/>
      <c r="G83" s="60"/>
      <c r="H83" s="60"/>
      <c r="I83" s="50"/>
      <c r="J83" s="50"/>
      <c r="K83" s="50"/>
      <c r="L83" s="50"/>
    </row>
    <row r="84" spans="1:12" ht="15.75" thickBot="1" x14ac:dyDescent="0.3">
      <c r="H84" s="17"/>
      <c r="I84" s="305" t="s">
        <v>232</v>
      </c>
      <c r="J84" s="306" t="s">
        <v>233</v>
      </c>
      <c r="K84" s="307" t="s">
        <v>110</v>
      </c>
    </row>
    <row r="85" spans="1:12" ht="16.5" thickBot="1" x14ac:dyDescent="0.3">
      <c r="A85" s="23" t="s">
        <v>446</v>
      </c>
      <c r="B85" s="24"/>
      <c r="C85" s="24"/>
      <c r="D85" s="24"/>
      <c r="E85" s="24"/>
      <c r="F85" s="24"/>
      <c r="G85" s="25"/>
      <c r="H85" s="34"/>
      <c r="I85" s="12">
        <f>SUM(I7:I82)</f>
        <v>0</v>
      </c>
      <c r="J85" s="12">
        <f>SUM(J7:J82)</f>
        <v>0</v>
      </c>
      <c r="K85" s="12">
        <f>SUM(K7:K82)</f>
        <v>0</v>
      </c>
    </row>
    <row r="86" spans="1:12" ht="15" x14ac:dyDescent="0.2">
      <c r="F86" s="35"/>
    </row>
    <row r="87" spans="1:12" ht="15" x14ac:dyDescent="0.2">
      <c r="F87" s="36"/>
    </row>
    <row r="88" spans="1:12" ht="15" x14ac:dyDescent="0.2">
      <c r="F88" s="36"/>
    </row>
    <row r="93" spans="1:12" ht="12.75" customHeight="1" x14ac:dyDescent="0.2"/>
    <row r="98" ht="18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</sheetData>
  <sheetProtection selectLockedCells="1"/>
  <mergeCells count="9">
    <mergeCell ref="A76:D76"/>
    <mergeCell ref="A1:K1"/>
    <mergeCell ref="A66:D66"/>
    <mergeCell ref="A67:D67"/>
    <mergeCell ref="A68:D68"/>
    <mergeCell ref="A74:D74"/>
    <mergeCell ref="A75:D75"/>
    <mergeCell ref="A70:D70"/>
    <mergeCell ref="A71:D71"/>
  </mergeCells>
  <phoneticPr fontId="1" type="noConversion"/>
  <pageMargins left="0.59055118110236227" right="0.74803149606299213" top="0.59055118110236227" bottom="0.39370078740157483" header="0" footer="0"/>
  <pageSetup paperSize="9" orientation="landscape" r:id="rId1"/>
  <headerFooter alignWithMargins="0"/>
  <rowBreaks count="2" manualBreakCount="2">
    <brk id="34" max="10" man="1"/>
    <brk id="64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B1:R176"/>
  <sheetViews>
    <sheetView view="pageBreakPreview" topLeftCell="B1" zoomScaleNormal="100" zoomScaleSheetLayoutView="100" workbookViewId="0">
      <selection activeCell="L25" sqref="L25"/>
    </sheetView>
  </sheetViews>
  <sheetFormatPr defaultColWidth="9.140625" defaultRowHeight="12.75" x14ac:dyDescent="0.2"/>
  <cols>
    <col min="1" max="1" width="7" style="1" customWidth="1"/>
    <col min="2" max="2" width="9.28515625" style="1" bestFit="1" customWidth="1"/>
    <col min="3" max="4" width="9.140625" style="1"/>
    <col min="5" max="5" width="4.5703125" style="1" customWidth="1"/>
    <col min="6" max="6" width="10.140625" style="22" customWidth="1"/>
    <col min="7" max="7" width="12" style="22" customWidth="1"/>
    <col min="8" max="8" width="9.85546875" style="22" customWidth="1"/>
    <col min="9" max="9" width="13" style="22" customWidth="1"/>
    <col min="10" max="10" width="15.42578125" style="1" customWidth="1"/>
    <col min="11" max="11" width="15.5703125" style="1" customWidth="1"/>
    <col min="12" max="12" width="17.42578125" style="1" customWidth="1"/>
    <col min="13" max="16384" width="9.140625" style="1"/>
  </cols>
  <sheetData>
    <row r="1" spans="2:15" ht="18.75" customHeight="1" x14ac:dyDescent="0.2">
      <c r="B1" s="461" t="s">
        <v>583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</row>
    <row r="2" spans="2:15" ht="12.75" customHeight="1" x14ac:dyDescent="0.2">
      <c r="B2" s="3" t="s">
        <v>117</v>
      </c>
      <c r="F2" s="5"/>
      <c r="G2" s="18" t="s">
        <v>114</v>
      </c>
      <c r="I2" s="17"/>
      <c r="J2" s="48" t="s">
        <v>113</v>
      </c>
    </row>
    <row r="3" spans="2:15" ht="12.75" customHeight="1" x14ac:dyDescent="0.2">
      <c r="B3" s="4">
        <f>'podatki produkcije'!B6</f>
        <v>0</v>
      </c>
      <c r="F3" s="5"/>
      <c r="G3" s="170">
        <f>'podatki produkcije'!B8</f>
        <v>0</v>
      </c>
      <c r="I3" s="17"/>
      <c r="J3" s="49">
        <f>'podatki produkcije'!B10</f>
        <v>0</v>
      </c>
    </row>
    <row r="4" spans="2:15" ht="12.75" customHeight="1" x14ac:dyDescent="0.2"/>
    <row r="5" spans="2:15" ht="22.5" customHeight="1" x14ac:dyDescent="0.2">
      <c r="F5" s="303" t="s">
        <v>10</v>
      </c>
      <c r="G5" s="314" t="s">
        <v>11</v>
      </c>
      <c r="H5" s="303" t="s">
        <v>26</v>
      </c>
      <c r="I5" s="303" t="s">
        <v>27</v>
      </c>
      <c r="J5" s="313" t="s">
        <v>232</v>
      </c>
      <c r="K5" s="303" t="s">
        <v>233</v>
      </c>
      <c r="L5" s="303" t="s">
        <v>110</v>
      </c>
    </row>
    <row r="6" spans="2:15" ht="15.75" x14ac:dyDescent="0.25">
      <c r="B6" s="114" t="s">
        <v>584</v>
      </c>
      <c r="C6" s="115"/>
      <c r="D6" s="115"/>
      <c r="E6" s="115"/>
      <c r="F6" s="118">
        <v>21</v>
      </c>
      <c r="G6" s="124">
        <v>130</v>
      </c>
      <c r="H6" s="116"/>
      <c r="I6" s="171"/>
      <c r="J6" s="172">
        <f>IF(H6=" ",0,H6*F6)+IF(I6=" ",0,I6*G6)</f>
        <v>0</v>
      </c>
      <c r="K6" s="173">
        <f>J6*0.22</f>
        <v>0</v>
      </c>
      <c r="L6" s="172">
        <f>J6+K6</f>
        <v>0</v>
      </c>
    </row>
    <row r="7" spans="2:15" x14ac:dyDescent="0.2">
      <c r="B7" s="50"/>
      <c r="C7" s="50"/>
      <c r="D7" s="50"/>
      <c r="E7" s="50"/>
      <c r="F7" s="60"/>
      <c r="G7" s="60"/>
      <c r="H7" s="63"/>
      <c r="I7" s="63"/>
      <c r="J7" s="50"/>
      <c r="K7" s="65"/>
      <c r="L7" s="50"/>
    </row>
    <row r="8" spans="2:15" ht="15.75" x14ac:dyDescent="0.25">
      <c r="B8" s="114" t="s">
        <v>585</v>
      </c>
      <c r="C8" s="115"/>
      <c r="D8" s="115"/>
      <c r="E8" s="115"/>
      <c r="F8" s="118">
        <v>28</v>
      </c>
      <c r="G8" s="124">
        <v>170</v>
      </c>
      <c r="H8" s="116"/>
      <c r="I8" s="116"/>
      <c r="J8" s="172">
        <f>IF(H8=" ",0,H8*F8)+IF(I8=" ",0,I8*G8)</f>
        <v>0</v>
      </c>
      <c r="K8" s="173">
        <f>J8*0.22</f>
        <v>0</v>
      </c>
      <c r="L8" s="172">
        <f>J8+K8</f>
        <v>0</v>
      </c>
    </row>
    <row r="9" spans="2:15" x14ac:dyDescent="0.2">
      <c r="B9" s="50"/>
      <c r="C9" s="50"/>
      <c r="D9" s="50"/>
      <c r="E9" s="50"/>
      <c r="F9" s="60"/>
      <c r="G9" s="60"/>
      <c r="H9" s="63"/>
      <c r="I9" s="63"/>
      <c r="J9" s="50"/>
      <c r="K9" s="65"/>
      <c r="L9" s="50"/>
    </row>
    <row r="10" spans="2:15" ht="16.5" customHeight="1" x14ac:dyDescent="0.25">
      <c r="B10" s="114" t="s">
        <v>586</v>
      </c>
      <c r="C10" s="115"/>
      <c r="D10" s="115"/>
      <c r="E10" s="169"/>
      <c r="F10" s="118">
        <v>31</v>
      </c>
      <c r="G10" s="124">
        <v>190</v>
      </c>
      <c r="H10" s="116"/>
      <c r="I10" s="116"/>
      <c r="J10" s="172">
        <f>IF(H10=" ",0,H10*F10)+IF(I10=" ",0,I10*G10)</f>
        <v>0</v>
      </c>
      <c r="K10" s="173">
        <f>J10*0.22</f>
        <v>0</v>
      </c>
      <c r="L10" s="172">
        <f>J10+K10</f>
        <v>0</v>
      </c>
      <c r="M10" s="37"/>
      <c r="N10" s="37"/>
      <c r="O10" s="37"/>
    </row>
    <row r="11" spans="2:15" x14ac:dyDescent="0.2">
      <c r="B11" s="50"/>
      <c r="C11" s="50"/>
      <c r="D11" s="50"/>
      <c r="E11" s="50"/>
      <c r="F11" s="50"/>
      <c r="G11" s="50"/>
      <c r="H11" s="63"/>
      <c r="I11" s="63"/>
      <c r="J11" s="50"/>
      <c r="K11" s="65"/>
      <c r="L11" s="50"/>
    </row>
    <row r="12" spans="2:15" ht="15.75" x14ac:dyDescent="0.25">
      <c r="B12" s="66" t="s">
        <v>559</v>
      </c>
      <c r="C12" s="67"/>
      <c r="D12" s="67"/>
      <c r="E12" s="67"/>
      <c r="F12" s="50"/>
      <c r="G12" s="50"/>
      <c r="H12" s="63"/>
      <c r="I12" s="63"/>
      <c r="J12" s="50"/>
      <c r="K12" s="65"/>
      <c r="L12" s="50"/>
    </row>
    <row r="13" spans="2:15" ht="15" customHeight="1" x14ac:dyDescent="0.2">
      <c r="B13" s="125" t="s">
        <v>544</v>
      </c>
      <c r="C13" s="68"/>
      <c r="D13" s="68"/>
      <c r="E13" s="68"/>
      <c r="F13" s="118">
        <v>138</v>
      </c>
      <c r="G13" s="124">
        <v>830</v>
      </c>
      <c r="H13" s="116"/>
      <c r="I13" s="116"/>
      <c r="J13" s="172">
        <f>IF(H13=" ",0,H13*F13)+IF(I13=" ",0,I13*G13)</f>
        <v>0</v>
      </c>
      <c r="K13" s="173">
        <f>J13*0.22</f>
        <v>0</v>
      </c>
      <c r="L13" s="172">
        <f>J13+K13</f>
        <v>0</v>
      </c>
    </row>
    <row r="14" spans="2:15" ht="14.25" customHeight="1" x14ac:dyDescent="0.2">
      <c r="B14" s="69"/>
      <c r="C14" s="50"/>
      <c r="D14" s="50"/>
      <c r="E14" s="50"/>
      <c r="F14" s="58"/>
      <c r="G14" s="55"/>
      <c r="H14" s="63"/>
      <c r="I14" s="63"/>
      <c r="J14" s="133"/>
      <c r="K14" s="174"/>
      <c r="L14" s="133"/>
    </row>
    <row r="15" spans="2:15" ht="16.5" customHeight="1" x14ac:dyDescent="0.25">
      <c r="B15" s="122" t="s">
        <v>587</v>
      </c>
      <c r="C15" s="50"/>
      <c r="D15" s="50"/>
      <c r="E15" s="50"/>
      <c r="F15" s="50"/>
      <c r="G15" s="50"/>
      <c r="H15" s="63"/>
      <c r="I15" s="63"/>
      <c r="J15" s="50"/>
      <c r="K15" s="50"/>
      <c r="L15" s="50"/>
    </row>
    <row r="16" spans="2:15" x14ac:dyDescent="0.2">
      <c r="B16" s="125" t="s">
        <v>13</v>
      </c>
      <c r="C16" s="68"/>
      <c r="D16" s="68"/>
      <c r="E16" s="68"/>
      <c r="F16" s="118">
        <v>33</v>
      </c>
      <c r="G16" s="123" t="s">
        <v>4</v>
      </c>
      <c r="H16" s="116"/>
      <c r="I16" s="116" t="s">
        <v>4</v>
      </c>
      <c r="J16" s="172">
        <f>IF(H16=" ",0,H16*F16)</f>
        <v>0</v>
      </c>
      <c r="K16" s="173">
        <f>J16*0.22</f>
        <v>0</v>
      </c>
      <c r="L16" s="172">
        <f>J16+K16</f>
        <v>0</v>
      </c>
    </row>
    <row r="17" spans="2:15" ht="12.75" customHeight="1" x14ac:dyDescent="0.2">
      <c r="B17" s="50" t="s">
        <v>12</v>
      </c>
      <c r="C17" s="50"/>
      <c r="D17" s="50"/>
      <c r="E17" s="50"/>
      <c r="F17" s="58"/>
      <c r="G17" s="55"/>
      <c r="H17" s="63" t="s">
        <v>12</v>
      </c>
      <c r="I17" s="175"/>
      <c r="J17" s="176"/>
      <c r="K17" s="176"/>
      <c r="L17" s="176"/>
      <c r="M17" s="38"/>
      <c r="N17" s="38"/>
      <c r="O17" s="38"/>
    </row>
    <row r="18" spans="2:15" ht="15.75" x14ac:dyDescent="0.25">
      <c r="B18" s="122" t="s">
        <v>14</v>
      </c>
      <c r="C18" s="50"/>
      <c r="D18" s="50"/>
      <c r="E18" s="50"/>
      <c r="F18" s="50"/>
      <c r="G18" s="50"/>
      <c r="H18" s="63"/>
      <c r="I18" s="63"/>
      <c r="J18" s="50"/>
      <c r="K18" s="50"/>
      <c r="L18" s="50"/>
    </row>
    <row r="19" spans="2:15" x14ac:dyDescent="0.2">
      <c r="B19" s="125" t="s">
        <v>15</v>
      </c>
      <c r="C19" s="68"/>
      <c r="D19" s="68"/>
      <c r="E19" s="68"/>
      <c r="F19" s="124">
        <v>50</v>
      </c>
      <c r="G19" s="124">
        <v>360</v>
      </c>
      <c r="H19" s="116"/>
      <c r="I19" s="116"/>
      <c r="J19" s="172">
        <f>IF(H19=" ",0,H19*F19)+IF(I19=" ",0,I19*G19)</f>
        <v>0</v>
      </c>
      <c r="K19" s="173">
        <f>J19*0.22</f>
        <v>0</v>
      </c>
      <c r="L19" s="172">
        <f>J19+K19</f>
        <v>0</v>
      </c>
    </row>
    <row r="20" spans="2:15" x14ac:dyDescent="0.2">
      <c r="B20" s="125" t="s">
        <v>16</v>
      </c>
      <c r="C20" s="68"/>
      <c r="D20" s="68"/>
      <c r="E20" s="68"/>
      <c r="F20" s="124">
        <v>39</v>
      </c>
      <c r="G20" s="124">
        <v>280</v>
      </c>
      <c r="H20" s="116"/>
      <c r="I20" s="116"/>
      <c r="J20" s="172">
        <f>IF(H20=" ",0,H20*F20)+IF(I20=" ",0,I20*G20)</f>
        <v>0</v>
      </c>
      <c r="K20" s="173">
        <f>J20*0.22</f>
        <v>0</v>
      </c>
      <c r="L20" s="172">
        <f>J20+K20</f>
        <v>0</v>
      </c>
    </row>
    <row r="21" spans="2:15" x14ac:dyDescent="0.2">
      <c r="B21" s="125" t="s">
        <v>17</v>
      </c>
      <c r="C21" s="68"/>
      <c r="D21" s="68"/>
      <c r="E21" s="68"/>
      <c r="F21" s="124">
        <v>25</v>
      </c>
      <c r="G21" s="123" t="s">
        <v>4</v>
      </c>
      <c r="H21" s="177"/>
      <c r="I21" s="116" t="s">
        <v>4</v>
      </c>
      <c r="J21" s="172">
        <f>IF(H21=" ",0,H21*F21)</f>
        <v>0</v>
      </c>
      <c r="K21" s="173">
        <f>J21*0.22</f>
        <v>0</v>
      </c>
      <c r="L21" s="172">
        <f>J21+K21</f>
        <v>0</v>
      </c>
    </row>
    <row r="22" spans="2:15" x14ac:dyDescent="0.2">
      <c r="B22" s="69"/>
      <c r="C22" s="50"/>
      <c r="D22" s="50"/>
      <c r="E22" s="50"/>
      <c r="F22" s="58"/>
      <c r="G22" s="62"/>
      <c r="H22" s="70"/>
      <c r="I22" s="70"/>
      <c r="J22" s="64"/>
      <c r="K22" s="64"/>
      <c r="L22" s="64"/>
    </row>
    <row r="23" spans="2:15" ht="13.5" thickBot="1" x14ac:dyDescent="0.25">
      <c r="B23" s="50"/>
      <c r="C23" s="50"/>
      <c r="D23" s="50"/>
      <c r="E23" s="50"/>
      <c r="F23" s="55"/>
      <c r="G23" s="55"/>
      <c r="H23" s="60"/>
      <c r="I23" s="60"/>
      <c r="J23" s="50"/>
      <c r="K23" s="50"/>
      <c r="L23" s="50"/>
    </row>
    <row r="24" spans="2:15" ht="15.75" thickBot="1" x14ac:dyDescent="0.3">
      <c r="B24" s="50"/>
      <c r="C24" s="50"/>
      <c r="D24" s="50"/>
      <c r="E24" s="50"/>
      <c r="F24" s="50"/>
      <c r="G24" s="50"/>
      <c r="H24" s="60"/>
      <c r="I24" s="71"/>
      <c r="J24" s="305" t="s">
        <v>232</v>
      </c>
      <c r="K24" s="306" t="s">
        <v>233</v>
      </c>
      <c r="L24" s="307" t="s">
        <v>110</v>
      </c>
    </row>
    <row r="25" spans="2:15" ht="16.5" thickBot="1" x14ac:dyDescent="0.3">
      <c r="B25" s="72" t="s">
        <v>588</v>
      </c>
      <c r="C25" s="73"/>
      <c r="D25" s="73"/>
      <c r="E25" s="73"/>
      <c r="F25" s="73"/>
      <c r="G25" s="73"/>
      <c r="H25" s="74"/>
      <c r="I25" s="75"/>
      <c r="J25" s="76">
        <f>SUM(J6:J21)</f>
        <v>0</v>
      </c>
      <c r="K25" s="76">
        <f>SUM(K6:K21)</f>
        <v>0</v>
      </c>
      <c r="L25" s="76">
        <f>SUM(L6:L21)</f>
        <v>0</v>
      </c>
    </row>
    <row r="26" spans="2:15" x14ac:dyDescent="0.2">
      <c r="F26" s="30"/>
      <c r="G26" s="30"/>
    </row>
    <row r="107" spans="8:8" ht="12.75" customHeight="1" x14ac:dyDescent="0.2">
      <c r="H107" s="39"/>
    </row>
    <row r="108" spans="8:8" x14ac:dyDescent="0.2">
      <c r="H108" s="40"/>
    </row>
    <row r="138" spans="9:18" ht="12.75" customHeight="1" x14ac:dyDescent="0.2">
      <c r="I138" s="39"/>
      <c r="J138" s="41"/>
      <c r="K138" s="41"/>
      <c r="L138" s="41"/>
      <c r="M138" s="41"/>
      <c r="N138" s="41"/>
      <c r="O138" s="41"/>
      <c r="P138" s="42"/>
      <c r="Q138" s="42"/>
      <c r="R138" s="42"/>
    </row>
    <row r="139" spans="9:18" x14ac:dyDescent="0.2">
      <c r="I139" s="43"/>
      <c r="J139" s="42"/>
      <c r="K139" s="42"/>
      <c r="L139" s="42"/>
      <c r="M139" s="42"/>
      <c r="N139" s="42"/>
      <c r="O139" s="42"/>
      <c r="P139" s="42"/>
      <c r="Q139" s="42"/>
      <c r="R139" s="42"/>
    </row>
    <row r="143" spans="9:18" ht="16.5" customHeight="1" x14ac:dyDescent="0.2"/>
    <row r="144" spans="9:18" ht="16.5" customHeight="1" x14ac:dyDescent="0.2"/>
    <row r="146" ht="13.5" customHeight="1" x14ac:dyDescent="0.2"/>
    <row r="171" spans="9:18" ht="12.75" customHeight="1" x14ac:dyDescent="0.2">
      <c r="I171" s="39"/>
      <c r="J171" s="41"/>
      <c r="K171" s="41"/>
      <c r="L171" s="41"/>
      <c r="M171" s="41"/>
      <c r="N171" s="41"/>
      <c r="O171" s="41"/>
      <c r="P171" s="41"/>
      <c r="Q171" s="41"/>
      <c r="R171" s="41"/>
    </row>
    <row r="172" spans="9:18" x14ac:dyDescent="0.2">
      <c r="I172" s="40"/>
      <c r="J172" s="44"/>
      <c r="K172" s="44"/>
      <c r="L172" s="44"/>
      <c r="M172" s="44"/>
      <c r="N172" s="44"/>
      <c r="O172" s="44"/>
      <c r="P172" s="44"/>
      <c r="Q172" s="44"/>
      <c r="R172" s="44"/>
    </row>
    <row r="175" spans="9:18" ht="28.5" customHeight="1" x14ac:dyDescent="0.2"/>
    <row r="176" spans="9:18" ht="24" customHeight="1" x14ac:dyDescent="0.2"/>
  </sheetData>
  <sheetProtection selectLockedCells="1"/>
  <mergeCells count="1">
    <mergeCell ref="B1:L1"/>
  </mergeCells>
  <phoneticPr fontId="1" type="noConversion"/>
  <pageMargins left="0.78740157480314965" right="0.75" top="0.59055118110236227" bottom="0.39370078740157483" header="0" footer="0"/>
  <pageSetup paperSize="9" orientation="landscape" horizontalDpi="300" verticalDpi="300" r:id="rId1"/>
  <headerFooter alignWithMargins="0"/>
  <ignoredErrors>
    <ignoredError sqref="J8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Normal="100" zoomScaleSheetLayoutView="100" workbookViewId="0">
      <selection activeCell="K32" sqref="K32"/>
    </sheetView>
  </sheetViews>
  <sheetFormatPr defaultRowHeight="12.75" x14ac:dyDescent="0.2"/>
  <cols>
    <col min="7" max="7" width="11.7109375" customWidth="1"/>
    <col min="8" max="8" width="15" customWidth="1"/>
    <col min="9" max="9" width="14.7109375" customWidth="1"/>
    <col min="10" max="10" width="16.28515625" customWidth="1"/>
    <col min="11" max="11" width="20.7109375" customWidth="1"/>
  </cols>
  <sheetData>
    <row r="1" spans="1:13" ht="20.25" x14ac:dyDescent="0.2">
      <c r="A1" s="461" t="s">
        <v>574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1"/>
      <c r="M1" s="1"/>
    </row>
    <row r="2" spans="1:13" x14ac:dyDescent="0.2">
      <c r="A2" s="3" t="s">
        <v>117</v>
      </c>
      <c r="B2" s="1"/>
      <c r="C2" s="1"/>
      <c r="D2" s="1"/>
      <c r="E2" s="5"/>
      <c r="F2" s="3" t="s">
        <v>114</v>
      </c>
      <c r="G2" s="22"/>
      <c r="H2" s="22"/>
      <c r="I2" s="48" t="s">
        <v>113</v>
      </c>
      <c r="J2" s="1"/>
      <c r="K2" s="1"/>
      <c r="L2" s="1"/>
      <c r="M2" s="1"/>
    </row>
    <row r="3" spans="1:13" x14ac:dyDescent="0.2">
      <c r="A3" s="170">
        <f>'podatki produkcije'!B6</f>
        <v>0</v>
      </c>
      <c r="B3" s="1"/>
      <c r="C3" s="1"/>
      <c r="D3" s="1"/>
      <c r="E3" s="5"/>
      <c r="F3" s="170">
        <f>'podatki produkcije'!B8</f>
        <v>0</v>
      </c>
      <c r="G3" s="22"/>
      <c r="H3" s="22"/>
      <c r="I3" s="170">
        <f>'podatki produkcije'!B10</f>
        <v>0</v>
      </c>
      <c r="J3" s="1"/>
      <c r="K3" s="1"/>
      <c r="L3" s="1"/>
      <c r="M3" s="1"/>
    </row>
    <row r="4" spans="1:13" x14ac:dyDescent="0.2">
      <c r="A4" s="1"/>
      <c r="B4" s="1"/>
      <c r="C4" s="1"/>
      <c r="D4" s="1"/>
      <c r="E4" s="22"/>
      <c r="F4" s="22"/>
      <c r="G4" s="22"/>
      <c r="H4" s="22"/>
      <c r="I4" s="1"/>
      <c r="J4" s="1"/>
      <c r="K4" s="1"/>
      <c r="L4" s="1"/>
      <c r="M4" s="1"/>
    </row>
    <row r="5" spans="1:13" ht="18" x14ac:dyDescent="0.25">
      <c r="A5" s="8" t="s">
        <v>575</v>
      </c>
      <c r="B5" s="1"/>
      <c r="C5" s="1"/>
      <c r="D5" s="1"/>
      <c r="E5" s="303" t="s">
        <v>10</v>
      </c>
      <c r="F5" s="314" t="s">
        <v>92</v>
      </c>
      <c r="G5" s="303" t="s">
        <v>26</v>
      </c>
      <c r="H5" s="303" t="s">
        <v>471</v>
      </c>
      <c r="I5" s="313" t="s">
        <v>232</v>
      </c>
      <c r="J5" s="303" t="s">
        <v>233</v>
      </c>
      <c r="K5" s="303" t="s">
        <v>110</v>
      </c>
      <c r="L5" s="1"/>
      <c r="M5" s="1"/>
    </row>
    <row r="6" spans="1:13" ht="12.75" customHeight="1" x14ac:dyDescent="0.2">
      <c r="A6" s="462" t="s">
        <v>545</v>
      </c>
      <c r="B6" s="463"/>
      <c r="C6" s="463"/>
      <c r="D6" s="464"/>
      <c r="E6" s="471">
        <v>52</v>
      </c>
      <c r="F6" s="474">
        <v>340</v>
      </c>
      <c r="G6" s="477"/>
      <c r="H6" s="480"/>
      <c r="I6" s="435">
        <f>IF(G6=" ",0,G6*E6)+IF(H6=" ",0,H6*F6)</f>
        <v>0</v>
      </c>
      <c r="J6" s="435">
        <f>I6*0.22</f>
        <v>0</v>
      </c>
      <c r="K6" s="435">
        <f>I6+J6</f>
        <v>0</v>
      </c>
      <c r="L6" s="1"/>
      <c r="M6" s="1"/>
    </row>
    <row r="7" spans="1:13" x14ac:dyDescent="0.2">
      <c r="A7" s="465"/>
      <c r="B7" s="466"/>
      <c r="C7" s="466"/>
      <c r="D7" s="467"/>
      <c r="E7" s="472"/>
      <c r="F7" s="475"/>
      <c r="G7" s="478"/>
      <c r="H7" s="480"/>
      <c r="I7" s="435"/>
      <c r="J7" s="435"/>
      <c r="K7" s="435"/>
      <c r="L7" s="1"/>
      <c r="M7" s="1"/>
    </row>
    <row r="8" spans="1:13" x14ac:dyDescent="0.2">
      <c r="A8" s="468"/>
      <c r="B8" s="469"/>
      <c r="C8" s="469"/>
      <c r="D8" s="470"/>
      <c r="E8" s="473"/>
      <c r="F8" s="476"/>
      <c r="G8" s="479"/>
      <c r="H8" s="480"/>
      <c r="I8" s="435"/>
      <c r="J8" s="435"/>
      <c r="K8" s="435"/>
      <c r="L8" s="1"/>
      <c r="M8" s="1"/>
    </row>
    <row r="9" spans="1:13" x14ac:dyDescent="0.2">
      <c r="A9" s="50"/>
      <c r="B9" s="50"/>
      <c r="C9" s="50"/>
      <c r="D9" s="50"/>
      <c r="E9" s="60"/>
      <c r="F9" s="60"/>
      <c r="G9" s="70"/>
      <c r="H9" s="70"/>
      <c r="I9" s="50"/>
      <c r="J9" s="50"/>
      <c r="K9" s="50"/>
      <c r="L9" s="1"/>
      <c r="M9" s="1"/>
    </row>
    <row r="10" spans="1:13" ht="15.75" x14ac:dyDescent="0.25">
      <c r="A10" s="122" t="s">
        <v>14</v>
      </c>
      <c r="B10" s="50"/>
      <c r="C10" s="50"/>
      <c r="D10" s="50"/>
      <c r="E10" s="50"/>
      <c r="F10" s="50"/>
      <c r="G10" s="70"/>
      <c r="H10" s="70"/>
      <c r="I10" s="50"/>
      <c r="J10" s="50"/>
      <c r="K10" s="50"/>
      <c r="L10" s="1"/>
      <c r="M10" s="1"/>
    </row>
    <row r="11" spans="1:13" x14ac:dyDescent="0.2">
      <c r="A11" s="125" t="s">
        <v>18</v>
      </c>
      <c r="B11" s="68"/>
      <c r="C11" s="68"/>
      <c r="D11" s="68"/>
      <c r="E11" s="118">
        <v>25</v>
      </c>
      <c r="F11" s="123" t="s">
        <v>4</v>
      </c>
      <c r="G11" s="168"/>
      <c r="H11" s="168" t="s">
        <v>4</v>
      </c>
      <c r="I11" s="117">
        <f>IF(G11=" ",0,G11*E11)</f>
        <v>0</v>
      </c>
      <c r="J11" s="117">
        <f>I11*0.22</f>
        <v>0</v>
      </c>
      <c r="K11" s="117">
        <f>I11+J11</f>
        <v>0</v>
      </c>
      <c r="L11" s="1"/>
      <c r="M11" s="1"/>
    </row>
    <row r="12" spans="1:13" ht="18" customHeight="1" thickBot="1" x14ac:dyDescent="0.25">
      <c r="A12" s="69"/>
      <c r="B12" s="50"/>
      <c r="C12" s="50"/>
      <c r="D12" s="50"/>
      <c r="E12" s="58"/>
      <c r="F12" s="62"/>
      <c r="G12" s="70"/>
      <c r="H12" s="70"/>
      <c r="I12" s="64"/>
      <c r="J12" s="64"/>
      <c r="K12" s="64"/>
      <c r="L12" s="1"/>
      <c r="M12" s="1"/>
    </row>
    <row r="13" spans="1:13" ht="15.75" thickBot="1" x14ac:dyDescent="0.3">
      <c r="A13" s="50"/>
      <c r="B13" s="50"/>
      <c r="C13" s="50"/>
      <c r="D13" s="50"/>
      <c r="E13" s="50"/>
      <c r="F13" s="50"/>
      <c r="G13" s="60"/>
      <c r="H13" s="71"/>
      <c r="I13" s="305" t="s">
        <v>232</v>
      </c>
      <c r="J13" s="306" t="s">
        <v>233</v>
      </c>
      <c r="K13" s="307" t="s">
        <v>110</v>
      </c>
      <c r="L13" s="1"/>
      <c r="M13" s="1"/>
    </row>
    <row r="14" spans="1:13" ht="16.5" thickBot="1" x14ac:dyDescent="0.3">
      <c r="A14" s="72" t="s">
        <v>256</v>
      </c>
      <c r="B14" s="73"/>
      <c r="C14" s="73"/>
      <c r="D14" s="73"/>
      <c r="E14" s="73"/>
      <c r="F14" s="73"/>
      <c r="G14" s="74"/>
      <c r="H14" s="75"/>
      <c r="I14" s="76">
        <f>SUM(I6:I11)</f>
        <v>0</v>
      </c>
      <c r="J14" s="76">
        <f>SUM(J6:J11)</f>
        <v>0</v>
      </c>
      <c r="K14" s="76">
        <f>SUM(K6:K11)</f>
        <v>0</v>
      </c>
      <c r="L14" s="1"/>
      <c r="M14" s="1"/>
    </row>
    <row r="15" spans="1:13" x14ac:dyDescent="0.2">
      <c r="A15" s="1"/>
      <c r="B15" s="1"/>
      <c r="C15" s="1"/>
      <c r="D15" s="1"/>
      <c r="E15" s="30"/>
      <c r="F15" s="30"/>
      <c r="G15" s="22"/>
      <c r="H15" s="22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22"/>
      <c r="F16" s="22"/>
      <c r="G16" s="22"/>
      <c r="H16" s="22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22"/>
      <c r="F17" s="22"/>
      <c r="G17" s="22"/>
      <c r="H17" s="22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22"/>
      <c r="F18" s="22"/>
      <c r="G18" s="22"/>
      <c r="H18" s="22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22"/>
      <c r="F19" s="22"/>
      <c r="G19" s="22"/>
      <c r="H19" s="22"/>
      <c r="I19" s="1"/>
      <c r="J19" s="1"/>
      <c r="K19" s="1"/>
      <c r="L19" s="1"/>
      <c r="M19" s="1"/>
    </row>
  </sheetData>
  <mergeCells count="9">
    <mergeCell ref="I6:I8"/>
    <mergeCell ref="J6:J8"/>
    <mergeCell ref="K6:K8"/>
    <mergeCell ref="A1:K1"/>
    <mergeCell ref="A6:D8"/>
    <mergeCell ref="E6:E8"/>
    <mergeCell ref="F6:F8"/>
    <mergeCell ref="G6:G8"/>
    <mergeCell ref="H6:H8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4294967295" verticalDpi="4294967295" r:id="rId1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/>
  <dimension ref="A1:F32"/>
  <sheetViews>
    <sheetView view="pageBreakPreview" zoomScaleNormal="100" zoomScaleSheetLayoutView="100" workbookViewId="0">
      <selection activeCell="G27" sqref="G27"/>
    </sheetView>
  </sheetViews>
  <sheetFormatPr defaultColWidth="9.140625" defaultRowHeight="12.75" x14ac:dyDescent="0.2"/>
  <cols>
    <col min="1" max="1" width="42.28515625" style="1" customWidth="1"/>
    <col min="2" max="2" width="14.85546875" style="1" customWidth="1"/>
    <col min="3" max="3" width="20.7109375" style="1" customWidth="1"/>
    <col min="4" max="4" width="17.140625" style="1" customWidth="1"/>
    <col min="5" max="5" width="24.28515625" style="1" customWidth="1"/>
    <col min="6" max="6" width="21.28515625" style="1" customWidth="1"/>
    <col min="7" max="7" width="23.7109375" style="1" bestFit="1" customWidth="1"/>
    <col min="8" max="16384" width="9.140625" style="1"/>
  </cols>
  <sheetData>
    <row r="1" spans="1:6" ht="18.75" x14ac:dyDescent="0.3">
      <c r="A1" s="481" t="s">
        <v>236</v>
      </c>
      <c r="B1" s="481"/>
      <c r="C1" s="481"/>
      <c r="D1" s="481"/>
      <c r="E1" s="481"/>
      <c r="F1" s="8"/>
    </row>
    <row r="3" spans="1:6" x14ac:dyDescent="0.2">
      <c r="A3" s="3" t="s">
        <v>117</v>
      </c>
      <c r="B3" s="3" t="s">
        <v>114</v>
      </c>
      <c r="D3" s="3" t="s">
        <v>113</v>
      </c>
    </row>
    <row r="4" spans="1:6" x14ac:dyDescent="0.2">
      <c r="A4" s="4">
        <f>'podatki produkcije'!B6</f>
        <v>0</v>
      </c>
      <c r="B4" s="4">
        <f>'podatki produkcije'!B8</f>
        <v>0</v>
      </c>
      <c r="D4" s="4">
        <f>'podatki produkcije'!B10</f>
        <v>0</v>
      </c>
    </row>
    <row r="5" spans="1:6" ht="13.5" thickBot="1" x14ac:dyDescent="0.25"/>
    <row r="6" spans="1:6" ht="21.75" customHeight="1" thickBot="1" x14ac:dyDescent="0.25">
      <c r="C6" s="317" t="s">
        <v>96</v>
      </c>
      <c r="D6" s="317" t="s">
        <v>233</v>
      </c>
      <c r="E6" s="317" t="s">
        <v>1</v>
      </c>
    </row>
    <row r="7" spans="1:6" ht="15.95" customHeight="1" thickBot="1" x14ac:dyDescent="0.3">
      <c r="A7" s="7" t="s">
        <v>9</v>
      </c>
      <c r="B7" s="6"/>
      <c r="C7" s="11">
        <f>'ateljeji in prod. prostori'!J94</f>
        <v>0</v>
      </c>
      <c r="D7" s="11">
        <f>'ateljeji in prod. prostori'!K94</f>
        <v>0</v>
      </c>
      <c r="E7" s="11">
        <f>'ateljeji in prod. prostori'!L94</f>
        <v>0</v>
      </c>
    </row>
    <row r="8" spans="1:6" ht="15.95" customHeight="1" thickBot="1" x14ac:dyDescent="0.3">
      <c r="A8" s="7" t="s">
        <v>239</v>
      </c>
      <c r="B8" s="6"/>
      <c r="C8" s="11">
        <f>'tehnično osebje'!I13</f>
        <v>0</v>
      </c>
      <c r="D8" s="11">
        <f>'tehnično osebje'!J13</f>
        <v>0</v>
      </c>
      <c r="E8" s="11">
        <f>'tehnično osebje'!K13</f>
        <v>0</v>
      </c>
    </row>
    <row r="9" spans="1:6" ht="15.95" customHeight="1" thickBot="1" x14ac:dyDescent="0.3">
      <c r="A9" s="7" t="s">
        <v>234</v>
      </c>
      <c r="B9" s="6"/>
      <c r="C9" s="11">
        <f>'snemalna tehnika'!J227</f>
        <v>0</v>
      </c>
      <c r="D9" s="11">
        <f>'snemalna tehnika'!K227</f>
        <v>0</v>
      </c>
      <c r="E9" s="12">
        <f>'snemalna tehnika'!L227</f>
        <v>0</v>
      </c>
    </row>
    <row r="10" spans="1:6" ht="15.95" customHeight="1" thickBot="1" x14ac:dyDescent="0.3">
      <c r="A10" s="7" t="s">
        <v>124</v>
      </c>
      <c r="B10" s="6"/>
      <c r="C10" s="12">
        <f>'svetlobna tehnika'!J310</f>
        <v>0</v>
      </c>
      <c r="D10" s="12">
        <f>'svetlobna tehnika'!K310</f>
        <v>0</v>
      </c>
      <c r="E10" s="13">
        <f>'svetlobna tehnika'!L310</f>
        <v>0</v>
      </c>
    </row>
    <row r="11" spans="1:6" ht="15.95" customHeight="1" thickBot="1" x14ac:dyDescent="0.3">
      <c r="A11" s="7" t="s">
        <v>237</v>
      </c>
      <c r="B11" s="6"/>
      <c r="C11" s="11">
        <f>'scenska tehnika'!J83</f>
        <v>0</v>
      </c>
      <c r="D11" s="12">
        <f>'scenska tehnika'!K83</f>
        <v>0</v>
      </c>
      <c r="E11" s="12">
        <f>'scenska tehnika'!L83</f>
        <v>0</v>
      </c>
    </row>
    <row r="12" spans="1:6" ht="15.95" customHeight="1" thickBot="1" x14ac:dyDescent="0.3">
      <c r="A12" s="7" t="s">
        <v>6</v>
      </c>
      <c r="B12" s="6"/>
      <c r="C12" s="12">
        <f>'tonska tehnika'!K64</f>
        <v>0</v>
      </c>
      <c r="D12" s="12">
        <f>'tonska tehnika'!L64</f>
        <v>0</v>
      </c>
      <c r="E12" s="12">
        <f>'tonska tehnika'!M64</f>
        <v>0</v>
      </c>
    </row>
    <row r="13" spans="1:6" ht="15.95" customHeight="1" thickBot="1" x14ac:dyDescent="0.3">
      <c r="A13" s="7" t="s">
        <v>7</v>
      </c>
      <c r="B13" s="6"/>
      <c r="C13" s="12">
        <f>garderoba!J33</f>
        <v>0</v>
      </c>
      <c r="D13" s="12">
        <f>garderoba!K33</f>
        <v>0</v>
      </c>
      <c r="E13" s="12">
        <f>garderoba!L33</f>
        <v>0</v>
      </c>
    </row>
    <row r="14" spans="1:6" ht="15.95" customHeight="1" thickBot="1" x14ac:dyDescent="0.3">
      <c r="A14" s="7" t="s">
        <v>8</v>
      </c>
      <c r="B14" s="6"/>
      <c r="C14" s="12">
        <f>rekviziti!J30</f>
        <v>0</v>
      </c>
      <c r="D14" s="12">
        <f>rekviziti!K30</f>
        <v>0</v>
      </c>
      <c r="E14" s="12">
        <f>rekviziti!L30</f>
        <v>0</v>
      </c>
    </row>
    <row r="15" spans="1:6" ht="15.95" customHeight="1" thickBot="1" x14ac:dyDescent="0.3">
      <c r="A15" s="7" t="s">
        <v>5</v>
      </c>
      <c r="B15" s="6"/>
      <c r="C15" s="12">
        <f>'video postprodukcija'!I85</f>
        <v>0</v>
      </c>
      <c r="D15" s="12">
        <f>'video postprodukcija'!J85</f>
        <v>0</v>
      </c>
      <c r="E15" s="12">
        <f>'video postprodukcija'!K85</f>
        <v>0</v>
      </c>
    </row>
    <row r="16" spans="1:6" ht="15.95" customHeight="1" thickBot="1" x14ac:dyDescent="0.3">
      <c r="A16" s="7" t="s">
        <v>583</v>
      </c>
      <c r="B16" s="6"/>
      <c r="C16" s="12">
        <f>'avdio postprodukcija'!J25</f>
        <v>0</v>
      </c>
      <c r="D16" s="12">
        <f>'avdio postprodukcija'!K25</f>
        <v>0</v>
      </c>
      <c r="E16" s="12">
        <f>'avdio postprodukcija'!L25</f>
        <v>0</v>
      </c>
    </row>
    <row r="17" spans="1:6" ht="15.95" customHeight="1" thickBot="1" x14ac:dyDescent="0.3">
      <c r="A17" s="7" t="s">
        <v>574</v>
      </c>
      <c r="B17" s="6"/>
      <c r="C17" s="12">
        <f>'projekcijska dvorana'!I14</f>
        <v>0</v>
      </c>
      <c r="D17" s="12">
        <f>'projekcijska dvorana'!J14</f>
        <v>0</v>
      </c>
      <c r="E17" s="12">
        <f>'projekcijska dvorana'!K14</f>
        <v>0</v>
      </c>
    </row>
    <row r="18" spans="1:6" ht="15.95" customHeight="1" thickBot="1" x14ac:dyDescent="0.25"/>
    <row r="19" spans="1:6" ht="15.95" customHeight="1" thickBot="1" x14ac:dyDescent="0.3">
      <c r="A19" s="315" t="s">
        <v>232</v>
      </c>
      <c r="B19" s="316"/>
      <c r="C19" s="76">
        <f>SUM(C7:C17)</f>
        <v>0</v>
      </c>
      <c r="D19" s="76">
        <f>SUM(D7:D17)</f>
        <v>0</v>
      </c>
      <c r="E19" s="76">
        <f>SUM(E7:E17)</f>
        <v>0</v>
      </c>
    </row>
    <row r="21" spans="1:6" ht="12.75" customHeight="1" x14ac:dyDescent="0.2">
      <c r="A21" s="484" t="s">
        <v>115</v>
      </c>
      <c r="B21" s="484"/>
      <c r="C21" s="484"/>
      <c r="D21" s="484"/>
      <c r="E21" s="484"/>
    </row>
    <row r="22" spans="1:6" x14ac:dyDescent="0.2">
      <c r="A22" s="484"/>
      <c r="B22" s="484"/>
      <c r="C22" s="484"/>
      <c r="D22" s="484"/>
      <c r="E22" s="484"/>
    </row>
    <row r="23" spans="1:6" x14ac:dyDescent="0.2">
      <c r="A23" s="483" t="s">
        <v>116</v>
      </c>
      <c r="B23" s="483"/>
      <c r="C23" s="483"/>
      <c r="D23" s="483"/>
      <c r="E23" s="483"/>
    </row>
    <row r="24" spans="1:6" x14ac:dyDescent="0.2">
      <c r="A24" s="5"/>
      <c r="B24" s="5"/>
      <c r="C24" s="5"/>
      <c r="D24" s="5"/>
      <c r="E24" s="5"/>
    </row>
    <row r="25" spans="1:6" x14ac:dyDescent="0.2">
      <c r="A25" s="10"/>
      <c r="B25" s="10"/>
      <c r="C25" s="10"/>
      <c r="D25" s="10"/>
      <c r="E25" s="10"/>
    </row>
    <row r="26" spans="1:6" s="4" customFormat="1" x14ac:dyDescent="0.2">
      <c r="A26" s="482"/>
      <c r="B26" s="482"/>
      <c r="C26" s="482"/>
      <c r="D26" s="482"/>
      <c r="E26" s="482"/>
    </row>
    <row r="27" spans="1:6" s="4" customFormat="1" x14ac:dyDescent="0.2">
      <c r="A27" s="3"/>
      <c r="B27" s="3"/>
      <c r="C27" s="3"/>
      <c r="D27" s="3"/>
      <c r="E27" s="3"/>
      <c r="F27" s="9"/>
    </row>
    <row r="28" spans="1:6" s="4" customFormat="1" ht="15.75" customHeight="1" x14ac:dyDescent="0.2">
      <c r="A28" s="1"/>
      <c r="B28" s="1"/>
      <c r="C28" s="1"/>
      <c r="D28" s="1"/>
      <c r="E28" s="1"/>
      <c r="F28" s="10"/>
    </row>
    <row r="29" spans="1:6" s="4" customFormat="1" ht="14.25" customHeight="1" x14ac:dyDescent="0.2">
      <c r="A29" s="1"/>
      <c r="B29" s="1"/>
      <c r="C29" s="1"/>
      <c r="D29" s="1"/>
      <c r="E29" s="1"/>
      <c r="F29" s="9"/>
    </row>
    <row r="30" spans="1:6" s="4" customFormat="1" ht="15" customHeight="1" x14ac:dyDescent="0.2">
      <c r="A30" s="1"/>
      <c r="B30" s="1"/>
      <c r="C30" s="1"/>
      <c r="D30" s="1"/>
      <c r="E30" s="1"/>
      <c r="F30" s="10"/>
    </row>
    <row r="31" spans="1:6" s="4" customFormat="1" x14ac:dyDescent="0.2">
      <c r="A31" s="1"/>
      <c r="B31" s="1"/>
      <c r="C31" s="1"/>
      <c r="D31" s="1"/>
      <c r="E31" s="1"/>
      <c r="F31" s="3"/>
    </row>
    <row r="32" spans="1:6" x14ac:dyDescent="0.2">
      <c r="F32" s="3"/>
    </row>
  </sheetData>
  <sheetProtection selectLockedCells="1"/>
  <mergeCells count="4">
    <mergeCell ref="A1:E1"/>
    <mergeCell ref="A26:E26"/>
    <mergeCell ref="A23:E23"/>
    <mergeCell ref="A21:E22"/>
  </mergeCells>
  <phoneticPr fontId="1" type="noConversion"/>
  <pageMargins left="0.78740157480314965" right="0.7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20"/>
  <sheetViews>
    <sheetView view="pageBreakPreview" zoomScaleNormal="100" zoomScaleSheetLayoutView="100" workbookViewId="0">
      <selection activeCell="Q13" sqref="Q13"/>
    </sheetView>
  </sheetViews>
  <sheetFormatPr defaultColWidth="11.42578125" defaultRowHeight="12.75" x14ac:dyDescent="0.2"/>
  <cols>
    <col min="1" max="1" width="34.140625" style="4" customWidth="1"/>
    <col min="2" max="2" width="9.85546875" style="4" customWidth="1"/>
    <col min="3" max="4" width="11.42578125" style="4" customWidth="1"/>
    <col min="5" max="5" width="16.7109375" style="4" customWidth="1"/>
    <col min="6" max="6" width="14.7109375" style="4" customWidth="1"/>
    <col min="7" max="7" width="10.140625" style="4" customWidth="1"/>
    <col min="8" max="16384" width="11.42578125" style="4"/>
  </cols>
  <sheetData>
    <row r="1" spans="1:8" s="1" customFormat="1" ht="18" x14ac:dyDescent="0.25">
      <c r="A1" s="421" t="s">
        <v>105</v>
      </c>
      <c r="B1" s="421"/>
      <c r="C1" s="421"/>
      <c r="D1" s="421"/>
      <c r="E1" s="421"/>
      <c r="F1" s="421"/>
      <c r="G1" s="421"/>
      <c r="H1" s="421"/>
    </row>
    <row r="2" spans="1:8" s="1" customFormat="1" ht="18.75" x14ac:dyDescent="0.3">
      <c r="A2" s="15"/>
      <c r="B2" s="15"/>
      <c r="C2" s="15"/>
      <c r="D2" s="15"/>
      <c r="E2" s="15"/>
      <c r="F2" s="15"/>
      <c r="G2" s="15"/>
      <c r="H2" s="15"/>
    </row>
    <row r="3" spans="1:8" s="1" customFormat="1" x14ac:dyDescent="0.2">
      <c r="A3" s="91" t="s">
        <v>121</v>
      </c>
      <c r="B3" s="86"/>
      <c r="C3" s="86"/>
      <c r="D3" s="86"/>
      <c r="E3" s="86"/>
      <c r="F3" s="86"/>
      <c r="G3" s="86"/>
      <c r="H3" s="92"/>
    </row>
    <row r="4" spans="1:8" x14ac:dyDescent="0.2">
      <c r="A4" s="93"/>
      <c r="B4" s="94"/>
      <c r="C4" s="94"/>
      <c r="D4" s="94"/>
      <c r="E4" s="94"/>
      <c r="F4" s="94"/>
      <c r="G4" s="94"/>
      <c r="H4" s="95">
        <f ca="1">TODAY()</f>
        <v>45988</v>
      </c>
    </row>
    <row r="5" spans="1:8" x14ac:dyDescent="0.2">
      <c r="A5" s="93"/>
      <c r="B5" s="94"/>
      <c r="C5" s="94"/>
      <c r="D5" s="94"/>
      <c r="E5" s="94"/>
      <c r="F5" s="94"/>
      <c r="G5" s="94"/>
      <c r="H5" s="96"/>
    </row>
    <row r="6" spans="1:8" ht="15" x14ac:dyDescent="0.25">
      <c r="A6" s="97" t="s">
        <v>155</v>
      </c>
      <c r="B6" s="98"/>
      <c r="C6" s="99"/>
      <c r="D6" s="99"/>
      <c r="E6" s="99"/>
      <c r="F6" s="99"/>
      <c r="G6" s="99"/>
      <c r="H6" s="96"/>
    </row>
    <row r="7" spans="1:8" ht="15" x14ac:dyDescent="0.25">
      <c r="A7" s="100"/>
      <c r="B7" s="101"/>
      <c r="C7" s="94"/>
      <c r="D7" s="94"/>
      <c r="E7" s="94"/>
      <c r="F7" s="94"/>
      <c r="G7" s="94"/>
      <c r="H7" s="96"/>
    </row>
    <row r="8" spans="1:8" ht="15" x14ac:dyDescent="0.25">
      <c r="A8" s="97" t="s">
        <v>119</v>
      </c>
      <c r="B8" s="98"/>
      <c r="C8" s="99"/>
      <c r="D8" s="99"/>
      <c r="E8" s="99"/>
      <c r="F8" s="99"/>
      <c r="G8" s="99"/>
      <c r="H8" s="96"/>
    </row>
    <row r="9" spans="1:8" ht="15" x14ac:dyDescent="0.25">
      <c r="A9" s="102"/>
      <c r="B9" s="101"/>
      <c r="C9" s="94"/>
      <c r="D9" s="94"/>
      <c r="E9" s="94"/>
      <c r="F9" s="94"/>
      <c r="G9" s="94"/>
      <c r="H9" s="96"/>
    </row>
    <row r="10" spans="1:8" ht="15" x14ac:dyDescent="0.25">
      <c r="A10" s="97" t="s">
        <v>120</v>
      </c>
      <c r="B10" s="98"/>
      <c r="C10" s="99"/>
      <c r="D10" s="99"/>
      <c r="E10" s="99"/>
      <c r="F10" s="99"/>
      <c r="G10" s="99"/>
      <c r="H10" s="96"/>
    </row>
    <row r="11" spans="1:8" ht="15" x14ac:dyDescent="0.25">
      <c r="A11" s="103"/>
      <c r="B11" s="98"/>
      <c r="C11" s="99"/>
      <c r="D11" s="99"/>
      <c r="E11" s="99"/>
      <c r="F11" s="99"/>
      <c r="G11" s="99"/>
      <c r="H11" s="104"/>
    </row>
    <row r="12" spans="1:8" ht="15" x14ac:dyDescent="0.25">
      <c r="A12" s="87"/>
      <c r="B12" s="105"/>
      <c r="C12" s="94"/>
      <c r="D12" s="94"/>
      <c r="E12" s="94"/>
      <c r="F12" s="94"/>
      <c r="G12" s="94"/>
      <c r="H12" s="94"/>
    </row>
    <row r="13" spans="1:8" x14ac:dyDescent="0.2">
      <c r="A13" s="50" t="s">
        <v>249</v>
      </c>
      <c r="B13" s="105"/>
      <c r="C13" s="94"/>
      <c r="D13" s="94"/>
      <c r="E13" s="94"/>
      <c r="F13" s="94"/>
      <c r="G13" s="94"/>
      <c r="H13" s="94"/>
    </row>
    <row r="14" spans="1:8" x14ac:dyDescent="0.2">
      <c r="A14" s="94"/>
      <c r="B14" s="101"/>
      <c r="C14" s="94"/>
      <c r="D14" s="94"/>
      <c r="E14" s="94"/>
      <c r="F14" s="94"/>
      <c r="G14" s="94"/>
      <c r="H14" s="94"/>
    </row>
    <row r="15" spans="1:8" ht="15" x14ac:dyDescent="0.25">
      <c r="A15" s="87" t="s">
        <v>250</v>
      </c>
      <c r="B15" s="106"/>
      <c r="C15" s="99"/>
      <c r="D15" s="99"/>
      <c r="E15" s="99"/>
      <c r="F15" s="99"/>
      <c r="G15" s="99"/>
      <c r="H15" s="99"/>
    </row>
    <row r="16" spans="1:8" ht="15" x14ac:dyDescent="0.25">
      <c r="A16" s="87" t="s">
        <v>251</v>
      </c>
      <c r="B16" s="106"/>
      <c r="C16" s="99"/>
      <c r="D16" s="99"/>
      <c r="E16" s="99"/>
      <c r="F16" s="99"/>
      <c r="G16" s="99"/>
      <c r="H16" s="99"/>
    </row>
    <row r="17" spans="1:8" ht="15" x14ac:dyDescent="0.25">
      <c r="A17" s="87" t="s">
        <v>252</v>
      </c>
      <c r="B17" s="106"/>
      <c r="C17" s="99"/>
      <c r="D17" s="99"/>
      <c r="E17" s="99"/>
      <c r="F17" s="99"/>
      <c r="G17" s="99"/>
      <c r="H17" s="99"/>
    </row>
    <row r="18" spans="1:8" ht="15" x14ac:dyDescent="0.25">
      <c r="A18" s="87" t="s">
        <v>253</v>
      </c>
      <c r="B18" s="106"/>
      <c r="C18" s="99"/>
      <c r="D18" s="99"/>
      <c r="E18" s="99"/>
      <c r="F18" s="99"/>
      <c r="G18" s="99"/>
      <c r="H18" s="99"/>
    </row>
    <row r="19" spans="1:8" ht="15" x14ac:dyDescent="0.25">
      <c r="A19" s="87" t="s">
        <v>254</v>
      </c>
      <c r="B19" s="106"/>
      <c r="C19" s="99"/>
      <c r="D19" s="99"/>
      <c r="E19" s="99"/>
      <c r="F19" s="99"/>
      <c r="G19" s="99"/>
      <c r="H19" s="99"/>
    </row>
    <row r="20" spans="1:8" x14ac:dyDescent="0.2">
      <c r="A20" s="94"/>
      <c r="B20" s="94"/>
      <c r="C20" s="94"/>
      <c r="D20" s="94"/>
      <c r="E20" s="94"/>
      <c r="F20" s="94"/>
      <c r="G20" s="94"/>
      <c r="H20" s="94"/>
    </row>
  </sheetData>
  <sheetProtection selectLockedCells="1"/>
  <mergeCells count="1">
    <mergeCell ref="A1:H1"/>
  </mergeCells>
  <phoneticPr fontId="1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9"/>
  <dimension ref="A1:N108"/>
  <sheetViews>
    <sheetView view="pageBreakPreview" zoomScaleNormal="100" zoomScaleSheetLayoutView="100" workbookViewId="0">
      <selection activeCell="N26" sqref="N26"/>
    </sheetView>
  </sheetViews>
  <sheetFormatPr defaultColWidth="9.140625" defaultRowHeight="12.75" x14ac:dyDescent="0.2"/>
  <cols>
    <col min="1" max="1" width="9.140625" style="178"/>
    <col min="2" max="2" width="8.5703125" style="178" customWidth="1"/>
    <col min="3" max="6" width="9.140625" style="178"/>
    <col min="7" max="7" width="6.28515625" style="178" customWidth="1"/>
    <col min="8" max="8" width="12.28515625" style="178" customWidth="1"/>
    <col min="9" max="9" width="10.42578125" style="181" customWidth="1"/>
    <col min="10" max="10" width="15.7109375" style="181" customWidth="1"/>
    <col min="11" max="11" width="14.5703125" style="178" customWidth="1"/>
    <col min="12" max="12" width="17.5703125" style="178" customWidth="1"/>
    <col min="13" max="16384" width="9.140625" style="178"/>
  </cols>
  <sheetData>
    <row r="1" spans="1:14" ht="20.25" customHeight="1" x14ac:dyDescent="0.25">
      <c r="A1" s="421" t="s">
        <v>3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187"/>
      <c r="N1" s="50"/>
    </row>
    <row r="2" spans="1:14" ht="8.25" customHeight="1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7"/>
      <c r="N2" s="50"/>
    </row>
    <row r="3" spans="1:14" ht="14.25" customHeight="1" x14ac:dyDescent="0.2">
      <c r="A3" s="69" t="s">
        <v>117</v>
      </c>
      <c r="B3" s="50"/>
      <c r="C3" s="50"/>
      <c r="D3" s="50"/>
      <c r="E3" s="69" t="s">
        <v>114</v>
      </c>
      <c r="F3" s="50"/>
      <c r="G3" s="50"/>
      <c r="H3" s="189"/>
      <c r="I3" s="60"/>
      <c r="J3" s="62" t="s">
        <v>113</v>
      </c>
      <c r="K3" s="50"/>
      <c r="L3" s="50"/>
      <c r="M3" s="50"/>
      <c r="N3" s="50"/>
    </row>
    <row r="4" spans="1:14" ht="18.75" customHeight="1" x14ac:dyDescent="0.2">
      <c r="A4" s="190">
        <f>'podatki produkcije'!B6</f>
        <v>0</v>
      </c>
      <c r="B4" s="50"/>
      <c r="C4" s="143"/>
      <c r="D4" s="143"/>
      <c r="E4" s="190">
        <f>'podatki produkcije'!B8</f>
        <v>0</v>
      </c>
      <c r="F4" s="50"/>
      <c r="G4" s="143"/>
      <c r="H4" s="191"/>
      <c r="I4" s="192"/>
      <c r="J4" s="193">
        <f>'podatki produkcije'!B10</f>
        <v>0</v>
      </c>
      <c r="K4" s="143"/>
      <c r="L4" s="143"/>
      <c r="M4" s="50"/>
      <c r="N4" s="50"/>
    </row>
    <row r="5" spans="1:14" ht="12.75" customHeight="1" x14ac:dyDescent="0.25">
      <c r="A5" s="187"/>
      <c r="B5" s="50"/>
      <c r="C5" s="50"/>
      <c r="D5" s="50"/>
      <c r="E5" s="50"/>
      <c r="F5" s="50"/>
      <c r="G5" s="50"/>
      <c r="H5" s="422" t="s">
        <v>701</v>
      </c>
      <c r="I5" s="422" t="s">
        <v>255</v>
      </c>
      <c r="J5" s="424" t="s">
        <v>96</v>
      </c>
      <c r="K5" s="424" t="s">
        <v>233</v>
      </c>
      <c r="L5" s="424" t="s">
        <v>1</v>
      </c>
      <c r="M5" s="50"/>
      <c r="N5" s="50"/>
    </row>
    <row r="6" spans="1:14" ht="24" customHeight="1" x14ac:dyDescent="0.25">
      <c r="A6" s="187"/>
      <c r="B6" s="50"/>
      <c r="C6" s="50"/>
      <c r="D6" s="50"/>
      <c r="E6" s="50"/>
      <c r="F6" s="50"/>
      <c r="G6" s="50"/>
      <c r="H6" s="423"/>
      <c r="I6" s="423"/>
      <c r="J6" s="425"/>
      <c r="K6" s="425"/>
      <c r="L6" s="425"/>
      <c r="M6" s="50"/>
      <c r="N6" s="50"/>
    </row>
    <row r="7" spans="1:14" ht="15.75" x14ac:dyDescent="0.25">
      <c r="A7" s="114" t="s">
        <v>42</v>
      </c>
      <c r="B7" s="68"/>
      <c r="C7" s="194"/>
      <c r="D7" s="115" t="s">
        <v>299</v>
      </c>
      <c r="E7" s="115"/>
      <c r="F7" s="194"/>
      <c r="G7" s="195"/>
      <c r="H7" s="196">
        <v>800</v>
      </c>
      <c r="I7" s="116"/>
      <c r="J7" s="197">
        <f>IF(I7=" ",0,I7*H7)</f>
        <v>0</v>
      </c>
      <c r="K7" s="117">
        <f>0.22*J7</f>
        <v>0</v>
      </c>
      <c r="L7" s="117">
        <f>K7+J7</f>
        <v>0</v>
      </c>
      <c r="M7" s="50"/>
      <c r="N7" s="50"/>
    </row>
    <row r="8" spans="1:14" ht="15.75" x14ac:dyDescent="0.25">
      <c r="A8" s="114" t="s">
        <v>42</v>
      </c>
      <c r="B8" s="68"/>
      <c r="C8" s="194"/>
      <c r="D8" s="115" t="s">
        <v>300</v>
      </c>
      <c r="E8" s="115"/>
      <c r="F8" s="194"/>
      <c r="G8" s="195"/>
      <c r="H8" s="196">
        <v>400</v>
      </c>
      <c r="I8" s="116"/>
      <c r="J8" s="197">
        <f>IF(I8=" ",0,I8*H8)</f>
        <v>0</v>
      </c>
      <c r="K8" s="117">
        <f>0.22*J8</f>
        <v>0</v>
      </c>
      <c r="L8" s="117">
        <f>K8+J8</f>
        <v>0</v>
      </c>
      <c r="M8" s="50"/>
      <c r="N8" s="50"/>
    </row>
    <row r="9" spans="1:14" ht="9.75" customHeight="1" x14ac:dyDescent="0.25">
      <c r="A9" s="198"/>
      <c r="B9" s="68"/>
      <c r="C9" s="194"/>
      <c r="D9" s="115"/>
      <c r="E9" s="115"/>
      <c r="F9" s="194"/>
      <c r="G9" s="195"/>
      <c r="H9" s="199"/>
      <c r="I9" s="200"/>
      <c r="J9" s="201"/>
      <c r="K9" s="202"/>
      <c r="L9" s="202"/>
      <c r="M9" s="50"/>
      <c r="N9" s="50"/>
    </row>
    <row r="10" spans="1:14" ht="15.75" x14ac:dyDescent="0.25">
      <c r="A10" s="114" t="s">
        <v>43</v>
      </c>
      <c r="B10" s="68"/>
      <c r="C10" s="68"/>
      <c r="D10" s="115" t="s">
        <v>299</v>
      </c>
      <c r="E10" s="115"/>
      <c r="F10" s="68"/>
      <c r="G10" s="195"/>
      <c r="H10" s="203">
        <v>500</v>
      </c>
      <c r="I10" s="116"/>
      <c r="J10" s="197">
        <f>IF(I10=" ",0,I10*H10)</f>
        <v>0</v>
      </c>
      <c r="K10" s="117">
        <f>0.22*J10</f>
        <v>0</v>
      </c>
      <c r="L10" s="117">
        <f>K10+J10</f>
        <v>0</v>
      </c>
      <c r="M10" s="50"/>
      <c r="N10" s="50"/>
    </row>
    <row r="11" spans="1:14" ht="15.75" x14ac:dyDescent="0.25">
      <c r="A11" s="114" t="s">
        <v>43</v>
      </c>
      <c r="B11" s="68"/>
      <c r="C11" s="68"/>
      <c r="D11" s="115" t="s">
        <v>300</v>
      </c>
      <c r="E11" s="115"/>
      <c r="F11" s="68"/>
      <c r="G11" s="195"/>
      <c r="H11" s="203">
        <v>250</v>
      </c>
      <c r="I11" s="116"/>
      <c r="J11" s="197">
        <f>IF(I11=" ",0,I11*H11)</f>
        <v>0</v>
      </c>
      <c r="K11" s="117">
        <f>0.22*J11</f>
        <v>0</v>
      </c>
      <c r="L11" s="117">
        <f>K11+J11</f>
        <v>0</v>
      </c>
      <c r="M11" s="50"/>
      <c r="N11" s="50"/>
    </row>
    <row r="12" spans="1:14" ht="15" customHeight="1" x14ac:dyDescent="0.2">
      <c r="A12" s="69"/>
      <c r="B12" s="50"/>
      <c r="C12" s="204"/>
      <c r="D12" s="205"/>
      <c r="E12" s="205"/>
      <c r="F12" s="205"/>
      <c r="G12" s="50"/>
      <c r="H12" s="50"/>
      <c r="I12" s="206"/>
      <c r="J12" s="207"/>
      <c r="K12" s="208"/>
      <c r="L12" s="208"/>
      <c r="M12" s="50"/>
      <c r="N12" s="50"/>
    </row>
    <row r="13" spans="1:14" ht="14.25" customHeight="1" x14ac:dyDescent="0.25">
      <c r="A13" s="122" t="s">
        <v>53</v>
      </c>
      <c r="B13" s="50"/>
      <c r="C13" s="204"/>
      <c r="D13" s="205"/>
      <c r="E13" s="205"/>
      <c r="F13" s="205"/>
      <c r="G13" s="60"/>
      <c r="H13" s="61"/>
      <c r="I13" s="206"/>
      <c r="J13" s="60"/>
      <c r="K13" s="50"/>
      <c r="L13" s="50"/>
      <c r="M13" s="50"/>
      <c r="N13" s="50"/>
    </row>
    <row r="14" spans="1:14" x14ac:dyDescent="0.2">
      <c r="A14" s="77" t="s">
        <v>562</v>
      </c>
      <c r="B14" s="68"/>
      <c r="C14" s="194"/>
      <c r="D14" s="209"/>
      <c r="E14" s="209"/>
      <c r="F14" s="209"/>
      <c r="G14" s="195"/>
      <c r="H14" s="203">
        <v>74</v>
      </c>
      <c r="I14" s="116"/>
      <c r="J14" s="197">
        <f>IF(I14=" ",0,I14*H14)</f>
        <v>0</v>
      </c>
      <c r="K14" s="117">
        <f>0.22*J14</f>
        <v>0</v>
      </c>
      <c r="L14" s="117">
        <f>K14+J14</f>
        <v>0</v>
      </c>
      <c r="M14" s="50"/>
      <c r="N14" s="50"/>
    </row>
    <row r="15" spans="1:14" x14ac:dyDescent="0.2">
      <c r="A15" s="77" t="s">
        <v>563</v>
      </c>
      <c r="B15" s="68"/>
      <c r="C15" s="194"/>
      <c r="D15" s="209"/>
      <c r="E15" s="209"/>
      <c r="F15" s="209"/>
      <c r="G15" s="195"/>
      <c r="H15" s="203">
        <v>17</v>
      </c>
      <c r="I15" s="116"/>
      <c r="J15" s="197">
        <f>IF(I15=" ",0,I15*H15)</f>
        <v>0</v>
      </c>
      <c r="K15" s="117">
        <f>0.22*J15</f>
        <v>0</v>
      </c>
      <c r="L15" s="117">
        <f>K15+J15</f>
        <v>0</v>
      </c>
      <c r="M15" s="50"/>
      <c r="N15" s="50"/>
    </row>
    <row r="16" spans="1:14" x14ac:dyDescent="0.2">
      <c r="A16" s="77" t="s">
        <v>477</v>
      </c>
      <c r="B16" s="68"/>
      <c r="C16" s="194"/>
      <c r="D16" s="209"/>
      <c r="E16" s="209"/>
      <c r="F16" s="209"/>
      <c r="G16" s="210"/>
      <c r="H16" s="203">
        <v>4</v>
      </c>
      <c r="I16" s="116"/>
      <c r="J16" s="197">
        <f>IF(I16=" ",0,I16*H16)</f>
        <v>0</v>
      </c>
      <c r="K16" s="117">
        <f>0.22*J16</f>
        <v>0</v>
      </c>
      <c r="L16" s="117">
        <f>K16+J16</f>
        <v>0</v>
      </c>
      <c r="M16" s="50"/>
      <c r="N16" s="50"/>
    </row>
    <row r="17" spans="1:14" x14ac:dyDescent="0.2">
      <c r="A17" s="77" t="s">
        <v>522</v>
      </c>
      <c r="B17" s="68"/>
      <c r="C17" s="194"/>
      <c r="D17" s="209"/>
      <c r="E17" s="209"/>
      <c r="F17" s="209"/>
      <c r="G17" s="210"/>
      <c r="H17" s="203">
        <v>6</v>
      </c>
      <c r="I17" s="116"/>
      <c r="J17" s="197">
        <f>IF(I17=" ",0,I17*H17)</f>
        <v>0</v>
      </c>
      <c r="K17" s="117">
        <f>0.22*J17</f>
        <v>0</v>
      </c>
      <c r="L17" s="117">
        <f>K17+J17</f>
        <v>0</v>
      </c>
      <c r="M17" s="50"/>
      <c r="N17" s="50"/>
    </row>
    <row r="18" spans="1:14" x14ac:dyDescent="0.2">
      <c r="A18" s="77" t="s">
        <v>523</v>
      </c>
      <c r="B18" s="68"/>
      <c r="C18" s="194"/>
      <c r="D18" s="209"/>
      <c r="E18" s="209"/>
      <c r="F18" s="209"/>
      <c r="G18" s="210"/>
      <c r="H18" s="203">
        <v>6</v>
      </c>
      <c r="I18" s="116"/>
      <c r="J18" s="197">
        <f>IF(I18=" ",0,I18*H18)</f>
        <v>0</v>
      </c>
      <c r="K18" s="117">
        <f>0.22*J18</f>
        <v>0</v>
      </c>
      <c r="L18" s="117">
        <f>K18+J18</f>
        <v>0</v>
      </c>
      <c r="M18" s="50"/>
      <c r="N18" s="50"/>
    </row>
    <row r="19" spans="1:14" ht="14.25" customHeight="1" x14ac:dyDescent="0.2">
      <c r="A19" s="69"/>
      <c r="B19" s="50"/>
      <c r="C19" s="204"/>
      <c r="D19" s="205"/>
      <c r="E19" s="205"/>
      <c r="F19" s="205"/>
      <c r="G19" s="62"/>
      <c r="H19" s="69"/>
      <c r="I19" s="63"/>
      <c r="J19" s="211"/>
      <c r="K19" s="64"/>
      <c r="L19" s="64"/>
      <c r="M19" s="50"/>
      <c r="N19" s="50"/>
    </row>
    <row r="20" spans="1:14" ht="15.75" x14ac:dyDescent="0.25">
      <c r="A20" s="66" t="s">
        <v>54</v>
      </c>
      <c r="B20" s="212"/>
      <c r="C20" s="212"/>
      <c r="D20" s="212"/>
      <c r="E20" s="204"/>
      <c r="F20" s="204"/>
      <c r="G20" s="204"/>
      <c r="H20" s="69"/>
      <c r="I20" s="63"/>
      <c r="J20" s="213"/>
      <c r="K20" s="133"/>
      <c r="L20" s="133"/>
      <c r="M20" s="50"/>
      <c r="N20" s="50"/>
    </row>
    <row r="21" spans="1:14" x14ac:dyDescent="0.2">
      <c r="A21" s="183" t="s">
        <v>698</v>
      </c>
      <c r="B21" s="68"/>
      <c r="C21" s="68"/>
      <c r="D21" s="68"/>
      <c r="E21" s="68"/>
      <c r="F21" s="68"/>
      <c r="G21" s="68"/>
      <c r="H21" s="118">
        <v>6</v>
      </c>
      <c r="I21" s="116"/>
      <c r="J21" s="197">
        <f t="shared" ref="J21" si="0">IF(I21=" ",0,I21*H21)</f>
        <v>0</v>
      </c>
      <c r="K21" s="117">
        <f>0.22*J21</f>
        <v>0</v>
      </c>
      <c r="L21" s="117">
        <f>K21+J21</f>
        <v>0</v>
      </c>
      <c r="M21" s="50"/>
      <c r="N21" s="50"/>
    </row>
    <row r="22" spans="1:14" x14ac:dyDescent="0.2">
      <c r="A22" s="77" t="s">
        <v>55</v>
      </c>
      <c r="B22" s="68"/>
      <c r="C22" s="68"/>
      <c r="D22" s="68"/>
      <c r="E22" s="68"/>
      <c r="F22" s="68"/>
      <c r="G22" s="68"/>
      <c r="H22" s="118">
        <v>36</v>
      </c>
      <c r="I22" s="116"/>
      <c r="J22" s="197">
        <f t="shared" ref="J22:J40" si="1">IF(I22=" ",0,I22*H22)</f>
        <v>0</v>
      </c>
      <c r="K22" s="117">
        <f>0.22*J22</f>
        <v>0</v>
      </c>
      <c r="L22" s="117">
        <f>K22+J22</f>
        <v>0</v>
      </c>
      <c r="M22" s="50"/>
      <c r="N22" s="50"/>
    </row>
    <row r="23" spans="1:14" x14ac:dyDescent="0.2">
      <c r="A23" s="77" t="s">
        <v>56</v>
      </c>
      <c r="B23" s="68"/>
      <c r="C23" s="68"/>
      <c r="D23" s="68"/>
      <c r="E23" s="68"/>
      <c r="F23" s="68"/>
      <c r="G23" s="68"/>
      <c r="H23" s="214">
        <v>34</v>
      </c>
      <c r="I23" s="116"/>
      <c r="J23" s="197">
        <f t="shared" si="1"/>
        <v>0</v>
      </c>
      <c r="K23" s="117">
        <f t="shared" ref="K23:K43" si="2">0.22*J23</f>
        <v>0</v>
      </c>
      <c r="L23" s="117">
        <f t="shared" ref="L23:L40" si="3">K23+J23</f>
        <v>0</v>
      </c>
      <c r="M23" s="50"/>
      <c r="N23" s="50"/>
    </row>
    <row r="24" spans="1:14" x14ac:dyDescent="0.2">
      <c r="A24" s="77" t="s">
        <v>57</v>
      </c>
      <c r="B24" s="68"/>
      <c r="C24" s="68"/>
      <c r="D24" s="68"/>
      <c r="E24" s="68"/>
      <c r="F24" s="68"/>
      <c r="G24" s="68"/>
      <c r="H24" s="118">
        <v>34</v>
      </c>
      <c r="I24" s="116"/>
      <c r="J24" s="197">
        <f t="shared" si="1"/>
        <v>0</v>
      </c>
      <c r="K24" s="117">
        <f t="shared" si="2"/>
        <v>0</v>
      </c>
      <c r="L24" s="117">
        <f t="shared" si="3"/>
        <v>0</v>
      </c>
      <c r="M24" s="50"/>
      <c r="N24" s="50"/>
    </row>
    <row r="25" spans="1:14" x14ac:dyDescent="0.2">
      <c r="A25" s="77" t="s">
        <v>58</v>
      </c>
      <c r="B25" s="68"/>
      <c r="C25" s="68"/>
      <c r="D25" s="68"/>
      <c r="E25" s="68"/>
      <c r="F25" s="68"/>
      <c r="G25" s="68"/>
      <c r="H25" s="214">
        <v>28</v>
      </c>
      <c r="I25" s="116"/>
      <c r="J25" s="197">
        <f t="shared" si="1"/>
        <v>0</v>
      </c>
      <c r="K25" s="117">
        <f t="shared" si="2"/>
        <v>0</v>
      </c>
      <c r="L25" s="117">
        <f t="shared" si="3"/>
        <v>0</v>
      </c>
      <c r="M25" s="50"/>
      <c r="N25" s="50"/>
    </row>
    <row r="26" spans="1:14" x14ac:dyDescent="0.2">
      <c r="A26" s="77" t="s">
        <v>59</v>
      </c>
      <c r="B26" s="68"/>
      <c r="C26" s="68"/>
      <c r="D26" s="68"/>
      <c r="E26" s="68"/>
      <c r="F26" s="68"/>
      <c r="G26" s="68"/>
      <c r="H26" s="118">
        <v>30</v>
      </c>
      <c r="I26" s="116"/>
      <c r="J26" s="197">
        <f t="shared" si="1"/>
        <v>0</v>
      </c>
      <c r="K26" s="117">
        <f t="shared" si="2"/>
        <v>0</v>
      </c>
      <c r="L26" s="117">
        <f t="shared" si="3"/>
        <v>0</v>
      </c>
      <c r="M26" s="50"/>
      <c r="N26" s="50"/>
    </row>
    <row r="27" spans="1:14" x14ac:dyDescent="0.2">
      <c r="A27" s="77" t="s">
        <v>60</v>
      </c>
      <c r="B27" s="68"/>
      <c r="C27" s="68"/>
      <c r="D27" s="68"/>
      <c r="E27" s="68"/>
      <c r="F27" s="68"/>
      <c r="G27" s="68"/>
      <c r="H27" s="214">
        <v>7</v>
      </c>
      <c r="I27" s="116"/>
      <c r="J27" s="197">
        <f t="shared" si="1"/>
        <v>0</v>
      </c>
      <c r="K27" s="117">
        <f t="shared" si="2"/>
        <v>0</v>
      </c>
      <c r="L27" s="117">
        <f t="shared" si="3"/>
        <v>0</v>
      </c>
      <c r="M27" s="50"/>
      <c r="N27" s="50"/>
    </row>
    <row r="28" spans="1:14" x14ac:dyDescent="0.2">
      <c r="A28" s="77" t="s">
        <v>61</v>
      </c>
      <c r="B28" s="68"/>
      <c r="C28" s="68"/>
      <c r="D28" s="68"/>
      <c r="E28" s="68"/>
      <c r="F28" s="68"/>
      <c r="G28" s="68"/>
      <c r="H28" s="118">
        <v>7</v>
      </c>
      <c r="I28" s="116"/>
      <c r="J28" s="197">
        <f t="shared" si="1"/>
        <v>0</v>
      </c>
      <c r="K28" s="117">
        <f t="shared" si="2"/>
        <v>0</v>
      </c>
      <c r="L28" s="117">
        <f t="shared" si="3"/>
        <v>0</v>
      </c>
      <c r="M28" s="50"/>
      <c r="N28" s="50"/>
    </row>
    <row r="29" spans="1:14" x14ac:dyDescent="0.2">
      <c r="A29" s="77" t="s">
        <v>62</v>
      </c>
      <c r="B29" s="68"/>
      <c r="C29" s="68"/>
      <c r="D29" s="68"/>
      <c r="E29" s="68"/>
      <c r="F29" s="68"/>
      <c r="G29" s="68"/>
      <c r="H29" s="119">
        <v>13</v>
      </c>
      <c r="I29" s="116"/>
      <c r="J29" s="197">
        <f t="shared" si="1"/>
        <v>0</v>
      </c>
      <c r="K29" s="117">
        <f t="shared" si="2"/>
        <v>0</v>
      </c>
      <c r="L29" s="117">
        <f t="shared" si="3"/>
        <v>0</v>
      </c>
      <c r="M29" s="50"/>
      <c r="N29" s="50"/>
    </row>
    <row r="30" spans="1:14" x14ac:dyDescent="0.2">
      <c r="A30" s="77" t="s">
        <v>241</v>
      </c>
      <c r="B30" s="68"/>
      <c r="C30" s="68"/>
      <c r="D30" s="68"/>
      <c r="E30" s="68"/>
      <c r="F30" s="68"/>
      <c r="G30" s="68"/>
      <c r="H30" s="118">
        <v>25</v>
      </c>
      <c r="I30" s="116"/>
      <c r="J30" s="197">
        <f t="shared" si="1"/>
        <v>0</v>
      </c>
      <c r="K30" s="117">
        <f t="shared" si="2"/>
        <v>0</v>
      </c>
      <c r="L30" s="117">
        <f t="shared" si="3"/>
        <v>0</v>
      </c>
      <c r="M30" s="50"/>
      <c r="N30" s="50"/>
    </row>
    <row r="31" spans="1:14" x14ac:dyDescent="0.2">
      <c r="A31" s="77" t="s">
        <v>63</v>
      </c>
      <c r="B31" s="68"/>
      <c r="C31" s="68"/>
      <c r="D31" s="68"/>
      <c r="E31" s="68"/>
      <c r="F31" s="68"/>
      <c r="G31" s="68"/>
      <c r="H31" s="118">
        <v>7</v>
      </c>
      <c r="I31" s="116"/>
      <c r="J31" s="197">
        <f t="shared" si="1"/>
        <v>0</v>
      </c>
      <c r="K31" s="117">
        <f t="shared" si="2"/>
        <v>0</v>
      </c>
      <c r="L31" s="117">
        <f t="shared" si="3"/>
        <v>0</v>
      </c>
      <c r="M31" s="50"/>
      <c r="N31" s="50"/>
    </row>
    <row r="32" spans="1:14" x14ac:dyDescent="0.2">
      <c r="A32" s="77" t="s">
        <v>91</v>
      </c>
      <c r="B32" s="68"/>
      <c r="C32" s="68"/>
      <c r="D32" s="68"/>
      <c r="E32" s="68"/>
      <c r="F32" s="68"/>
      <c r="G32" s="68"/>
      <c r="H32" s="118">
        <v>8</v>
      </c>
      <c r="I32" s="116"/>
      <c r="J32" s="197">
        <f t="shared" si="1"/>
        <v>0</v>
      </c>
      <c r="K32" s="117">
        <f t="shared" si="2"/>
        <v>0</v>
      </c>
      <c r="L32" s="117">
        <f t="shared" si="3"/>
        <v>0</v>
      </c>
      <c r="M32" s="50"/>
      <c r="N32" s="50"/>
    </row>
    <row r="33" spans="1:14" x14ac:dyDescent="0.2">
      <c r="A33" s="77" t="s">
        <v>242</v>
      </c>
      <c r="B33" s="68"/>
      <c r="C33" s="68"/>
      <c r="D33" s="68"/>
      <c r="E33" s="68"/>
      <c r="F33" s="68"/>
      <c r="G33" s="68"/>
      <c r="H33" s="118">
        <v>16</v>
      </c>
      <c r="I33" s="116"/>
      <c r="J33" s="197">
        <f t="shared" si="1"/>
        <v>0</v>
      </c>
      <c r="K33" s="117">
        <f t="shared" si="2"/>
        <v>0</v>
      </c>
      <c r="L33" s="117">
        <f t="shared" si="3"/>
        <v>0</v>
      </c>
      <c r="M33" s="50"/>
      <c r="N33" s="50"/>
    </row>
    <row r="34" spans="1:14" x14ac:dyDescent="0.2">
      <c r="A34" s="77" t="s">
        <v>64</v>
      </c>
      <c r="B34" s="68"/>
      <c r="C34" s="68"/>
      <c r="D34" s="68"/>
      <c r="E34" s="68"/>
      <c r="F34" s="68"/>
      <c r="G34" s="68"/>
      <c r="H34" s="118">
        <v>71</v>
      </c>
      <c r="I34" s="116"/>
      <c r="J34" s="197">
        <f t="shared" si="1"/>
        <v>0</v>
      </c>
      <c r="K34" s="117">
        <f t="shared" si="2"/>
        <v>0</v>
      </c>
      <c r="L34" s="117">
        <f t="shared" si="3"/>
        <v>0</v>
      </c>
      <c r="M34" s="50"/>
      <c r="N34" s="50"/>
    </row>
    <row r="35" spans="1:14" x14ac:dyDescent="0.2">
      <c r="A35" s="77" t="s">
        <v>65</v>
      </c>
      <c r="B35" s="68"/>
      <c r="C35" s="68"/>
      <c r="D35" s="68"/>
      <c r="E35" s="68"/>
      <c r="F35" s="68"/>
      <c r="G35" s="68"/>
      <c r="H35" s="118">
        <v>19</v>
      </c>
      <c r="I35" s="116"/>
      <c r="J35" s="197">
        <f t="shared" si="1"/>
        <v>0</v>
      </c>
      <c r="K35" s="117">
        <f t="shared" si="2"/>
        <v>0</v>
      </c>
      <c r="L35" s="117">
        <f t="shared" si="3"/>
        <v>0</v>
      </c>
      <c r="M35" s="50"/>
      <c r="N35" s="50"/>
    </row>
    <row r="36" spans="1:14" x14ac:dyDescent="0.2">
      <c r="A36" s="77" t="s">
        <v>66</v>
      </c>
      <c r="B36" s="68"/>
      <c r="C36" s="68"/>
      <c r="D36" s="68"/>
      <c r="E36" s="68"/>
      <c r="F36" s="68"/>
      <c r="G36" s="68"/>
      <c r="H36" s="118">
        <v>7</v>
      </c>
      <c r="I36" s="116"/>
      <c r="J36" s="197">
        <f t="shared" si="1"/>
        <v>0</v>
      </c>
      <c r="K36" s="117">
        <f t="shared" si="2"/>
        <v>0</v>
      </c>
      <c r="L36" s="117">
        <f t="shared" si="3"/>
        <v>0</v>
      </c>
      <c r="M36" s="50"/>
      <c r="N36" s="50"/>
    </row>
    <row r="37" spans="1:14" x14ac:dyDescent="0.2">
      <c r="A37" s="77" t="s">
        <v>67</v>
      </c>
      <c r="B37" s="68"/>
      <c r="C37" s="68"/>
      <c r="D37" s="68"/>
      <c r="E37" s="68"/>
      <c r="F37" s="68"/>
      <c r="G37" s="68"/>
      <c r="H37" s="118">
        <v>6</v>
      </c>
      <c r="I37" s="116"/>
      <c r="J37" s="197">
        <f t="shared" si="1"/>
        <v>0</v>
      </c>
      <c r="K37" s="117">
        <f t="shared" si="2"/>
        <v>0</v>
      </c>
      <c r="L37" s="117">
        <f t="shared" si="3"/>
        <v>0</v>
      </c>
      <c r="M37" s="50"/>
      <c r="N37" s="50"/>
    </row>
    <row r="38" spans="1:14" x14ac:dyDescent="0.2">
      <c r="A38" s="77" t="s">
        <v>68</v>
      </c>
      <c r="B38" s="68"/>
      <c r="C38" s="68"/>
      <c r="D38" s="68"/>
      <c r="E38" s="68"/>
      <c r="F38" s="68"/>
      <c r="G38" s="68"/>
      <c r="H38" s="118">
        <v>6</v>
      </c>
      <c r="I38" s="116"/>
      <c r="J38" s="197">
        <f t="shared" si="1"/>
        <v>0</v>
      </c>
      <c r="K38" s="117">
        <f t="shared" si="2"/>
        <v>0</v>
      </c>
      <c r="L38" s="117">
        <f t="shared" si="3"/>
        <v>0</v>
      </c>
      <c r="M38" s="50"/>
      <c r="N38" s="50"/>
    </row>
    <row r="39" spans="1:14" x14ac:dyDescent="0.2">
      <c r="A39" s="77" t="s">
        <v>69</v>
      </c>
      <c r="B39" s="68"/>
      <c r="C39" s="68"/>
      <c r="D39" s="68"/>
      <c r="E39" s="68"/>
      <c r="F39" s="68"/>
      <c r="G39" s="68"/>
      <c r="H39" s="118">
        <v>11</v>
      </c>
      <c r="I39" s="116"/>
      <c r="J39" s="197">
        <f t="shared" si="1"/>
        <v>0</v>
      </c>
      <c r="K39" s="117">
        <f t="shared" si="2"/>
        <v>0</v>
      </c>
      <c r="L39" s="117">
        <f t="shared" si="3"/>
        <v>0</v>
      </c>
      <c r="M39" s="50"/>
      <c r="N39" s="50"/>
    </row>
    <row r="40" spans="1:14" x14ac:dyDescent="0.2">
      <c r="A40" s="77" t="s">
        <v>70</v>
      </c>
      <c r="B40" s="68"/>
      <c r="C40" s="68"/>
      <c r="D40" s="68"/>
      <c r="E40" s="68"/>
      <c r="F40" s="68"/>
      <c r="G40" s="68"/>
      <c r="H40" s="118">
        <v>25</v>
      </c>
      <c r="I40" s="116"/>
      <c r="J40" s="197">
        <f t="shared" si="1"/>
        <v>0</v>
      </c>
      <c r="K40" s="117">
        <f t="shared" si="2"/>
        <v>0</v>
      </c>
      <c r="L40" s="117">
        <f t="shared" si="3"/>
        <v>0</v>
      </c>
      <c r="M40" s="50"/>
      <c r="N40" s="50"/>
    </row>
    <row r="41" spans="1:14" x14ac:dyDescent="0.2">
      <c r="A41" s="77" t="s">
        <v>475</v>
      </c>
      <c r="B41" s="68"/>
      <c r="C41" s="68"/>
      <c r="D41" s="68"/>
      <c r="E41" s="68"/>
      <c r="F41" s="68"/>
      <c r="G41" s="68"/>
      <c r="H41" s="118">
        <v>14</v>
      </c>
      <c r="I41" s="116"/>
      <c r="J41" s="197">
        <f>IF(I41=" ",0,I41*H41)</f>
        <v>0</v>
      </c>
      <c r="K41" s="117">
        <f t="shared" si="2"/>
        <v>0</v>
      </c>
      <c r="L41" s="117">
        <f>K41+J41</f>
        <v>0</v>
      </c>
      <c r="M41" s="50"/>
      <c r="N41" s="50"/>
    </row>
    <row r="42" spans="1:14" x14ac:dyDescent="0.2">
      <c r="A42" s="77" t="s">
        <v>476</v>
      </c>
      <c r="B42" s="68"/>
      <c r="C42" s="68"/>
      <c r="D42" s="68"/>
      <c r="E42" s="68"/>
      <c r="F42" s="68"/>
      <c r="G42" s="120"/>
      <c r="H42" s="118">
        <v>14</v>
      </c>
      <c r="I42" s="116"/>
      <c r="J42" s="197">
        <f>IF(I42=" ",0,I42*H42)</f>
        <v>0</v>
      </c>
      <c r="K42" s="117">
        <f t="shared" si="2"/>
        <v>0</v>
      </c>
      <c r="L42" s="117">
        <f>K42+J42</f>
        <v>0</v>
      </c>
      <c r="M42" s="50"/>
      <c r="N42" s="50"/>
    </row>
    <row r="43" spans="1:14" x14ac:dyDescent="0.2">
      <c r="A43" s="77" t="s">
        <v>524</v>
      </c>
      <c r="B43" s="68"/>
      <c r="C43" s="68"/>
      <c r="D43" s="68"/>
      <c r="E43" s="68"/>
      <c r="F43" s="68"/>
      <c r="G43" s="68"/>
      <c r="H43" s="118">
        <v>16</v>
      </c>
      <c r="I43" s="116"/>
      <c r="J43" s="197">
        <f>IF(I43=" ",0,I43*H43)</f>
        <v>0</v>
      </c>
      <c r="K43" s="117">
        <f t="shared" si="2"/>
        <v>0</v>
      </c>
      <c r="L43" s="117">
        <f>K43+J43</f>
        <v>0</v>
      </c>
      <c r="M43" s="50"/>
      <c r="N43" s="50"/>
    </row>
    <row r="44" spans="1:14" x14ac:dyDescent="0.2">
      <c r="A44" s="77" t="s">
        <v>603</v>
      </c>
      <c r="B44" s="68"/>
      <c r="C44" s="68"/>
      <c r="D44" s="68"/>
      <c r="E44" s="68"/>
      <c r="F44" s="68"/>
      <c r="G44" s="68"/>
      <c r="H44" s="118">
        <v>16</v>
      </c>
      <c r="I44" s="116"/>
      <c r="J44" s="197">
        <f>IF(I44=" ",0,I44*H44)</f>
        <v>0</v>
      </c>
      <c r="K44" s="117">
        <f>0.22*J44</f>
        <v>0</v>
      </c>
      <c r="L44" s="117">
        <f>K44+J44</f>
        <v>0</v>
      </c>
      <c r="M44" s="50"/>
      <c r="N44" s="50"/>
    </row>
    <row r="45" spans="1:14" x14ac:dyDescent="0.2">
      <c r="A45" s="50"/>
      <c r="B45" s="50"/>
      <c r="C45" s="50"/>
      <c r="D45" s="50"/>
      <c r="E45" s="50"/>
      <c r="F45" s="50"/>
      <c r="G45" s="50"/>
      <c r="H45" s="50"/>
      <c r="I45" s="60"/>
      <c r="J45" s="60"/>
      <c r="K45" s="50"/>
      <c r="L45" s="50"/>
      <c r="M45" s="50"/>
      <c r="N45" s="50"/>
    </row>
    <row r="46" spans="1:14" ht="15.75" x14ac:dyDescent="0.25">
      <c r="A46" s="66" t="s">
        <v>71</v>
      </c>
      <c r="B46" s="212"/>
      <c r="C46" s="212"/>
      <c r="D46" s="212"/>
      <c r="E46" s="204"/>
      <c r="F46" s="204"/>
      <c r="G46" s="50"/>
      <c r="H46" s="215"/>
      <c r="I46" s="63"/>
      <c r="J46" s="213"/>
      <c r="K46" s="133"/>
      <c r="L46" s="133"/>
      <c r="M46" s="50"/>
      <c r="N46" s="50"/>
    </row>
    <row r="47" spans="1:14" x14ac:dyDescent="0.2">
      <c r="A47" s="77" t="s">
        <v>72</v>
      </c>
      <c r="B47" s="68"/>
      <c r="C47" s="68"/>
      <c r="D47" s="68"/>
      <c r="E47" s="68"/>
      <c r="F47" s="68"/>
      <c r="G47" s="68"/>
      <c r="H47" s="118">
        <v>16</v>
      </c>
      <c r="I47" s="116"/>
      <c r="J47" s="197">
        <f t="shared" ref="J47:J62" si="4">IF(I47=" ",0,I47*H47)</f>
        <v>0</v>
      </c>
      <c r="K47" s="117">
        <f>0.22*J47</f>
        <v>0</v>
      </c>
      <c r="L47" s="117">
        <f t="shared" ref="L47:L62" si="5">K47+J47</f>
        <v>0</v>
      </c>
      <c r="M47" s="50"/>
      <c r="N47" s="50"/>
    </row>
    <row r="48" spans="1:14" x14ac:dyDescent="0.2">
      <c r="A48" s="121" t="s">
        <v>73</v>
      </c>
      <c r="B48" s="67"/>
      <c r="C48" s="67"/>
      <c r="D48" s="67"/>
      <c r="E48" s="67"/>
      <c r="F48" s="67"/>
      <c r="G48" s="68"/>
      <c r="H48" s="118">
        <v>29</v>
      </c>
      <c r="I48" s="116"/>
      <c r="J48" s="197">
        <f t="shared" si="4"/>
        <v>0</v>
      </c>
      <c r="K48" s="117">
        <f t="shared" ref="K48:K62" si="6">0.22*J48</f>
        <v>0</v>
      </c>
      <c r="L48" s="117">
        <f t="shared" si="5"/>
        <v>0</v>
      </c>
      <c r="M48" s="50"/>
      <c r="N48" s="50"/>
    </row>
    <row r="49" spans="1:14" x14ac:dyDescent="0.2">
      <c r="A49" s="77" t="s">
        <v>74</v>
      </c>
      <c r="B49" s="68"/>
      <c r="C49" s="68"/>
      <c r="D49" s="68"/>
      <c r="E49" s="68"/>
      <c r="F49" s="68"/>
      <c r="G49" s="68"/>
      <c r="H49" s="118">
        <v>11</v>
      </c>
      <c r="I49" s="116"/>
      <c r="J49" s="197">
        <f t="shared" si="4"/>
        <v>0</v>
      </c>
      <c r="K49" s="117">
        <f t="shared" si="6"/>
        <v>0</v>
      </c>
      <c r="L49" s="117">
        <f t="shared" si="5"/>
        <v>0</v>
      </c>
      <c r="M49" s="50"/>
      <c r="N49" s="50"/>
    </row>
    <row r="50" spans="1:14" x14ac:dyDescent="0.2">
      <c r="A50" s="77" t="s">
        <v>315</v>
      </c>
      <c r="B50" s="68"/>
      <c r="C50" s="68"/>
      <c r="D50" s="68"/>
      <c r="E50" s="68"/>
      <c r="F50" s="68"/>
      <c r="G50" s="68"/>
      <c r="H50" s="118">
        <v>6</v>
      </c>
      <c r="I50" s="116"/>
      <c r="J50" s="197">
        <f t="shared" si="4"/>
        <v>0</v>
      </c>
      <c r="K50" s="117">
        <f t="shared" si="6"/>
        <v>0</v>
      </c>
      <c r="L50" s="117">
        <f t="shared" si="5"/>
        <v>0</v>
      </c>
      <c r="M50" s="50"/>
      <c r="N50" s="50"/>
    </row>
    <row r="51" spans="1:14" x14ac:dyDescent="0.2">
      <c r="A51" s="77" t="s">
        <v>316</v>
      </c>
      <c r="B51" s="68"/>
      <c r="C51" s="68"/>
      <c r="D51" s="68"/>
      <c r="E51" s="68"/>
      <c r="F51" s="68"/>
      <c r="G51" s="68"/>
      <c r="H51" s="118">
        <v>6</v>
      </c>
      <c r="I51" s="116"/>
      <c r="J51" s="197">
        <f t="shared" si="4"/>
        <v>0</v>
      </c>
      <c r="K51" s="117">
        <f t="shared" si="6"/>
        <v>0</v>
      </c>
      <c r="L51" s="117">
        <f t="shared" si="5"/>
        <v>0</v>
      </c>
      <c r="M51" s="50"/>
      <c r="N51" s="50"/>
    </row>
    <row r="52" spans="1:14" x14ac:dyDescent="0.2">
      <c r="A52" s="77" t="s">
        <v>564</v>
      </c>
      <c r="B52" s="68"/>
      <c r="C52" s="68"/>
      <c r="D52" s="68"/>
      <c r="E52" s="68"/>
      <c r="F52" s="68"/>
      <c r="G52" s="68"/>
      <c r="H52" s="118">
        <v>8</v>
      </c>
      <c r="I52" s="116"/>
      <c r="J52" s="197">
        <f>IF(I52=" ",0,I52*H52)</f>
        <v>0</v>
      </c>
      <c r="K52" s="117">
        <f t="shared" si="6"/>
        <v>0</v>
      </c>
      <c r="L52" s="117">
        <f>K52+J52</f>
        <v>0</v>
      </c>
      <c r="M52" s="50"/>
      <c r="N52" s="50"/>
    </row>
    <row r="53" spans="1:14" x14ac:dyDescent="0.2">
      <c r="A53" s="77" t="s">
        <v>565</v>
      </c>
      <c r="B53" s="68"/>
      <c r="C53" s="68"/>
      <c r="D53" s="68"/>
      <c r="E53" s="68"/>
      <c r="F53" s="68"/>
      <c r="G53" s="68"/>
      <c r="H53" s="118">
        <v>53</v>
      </c>
      <c r="I53" s="116"/>
      <c r="J53" s="197">
        <f>IF(I53=" ",0,I53*H53)</f>
        <v>0</v>
      </c>
      <c r="K53" s="117">
        <f t="shared" si="6"/>
        <v>0</v>
      </c>
      <c r="L53" s="117">
        <f>K53+J53</f>
        <v>0</v>
      </c>
      <c r="M53" s="50"/>
      <c r="N53" s="50"/>
    </row>
    <row r="54" spans="1:14" x14ac:dyDescent="0.2">
      <c r="A54" s="77" t="s">
        <v>566</v>
      </c>
      <c r="B54" s="68"/>
      <c r="C54" s="68"/>
      <c r="D54" s="68"/>
      <c r="E54" s="68"/>
      <c r="F54" s="68"/>
      <c r="G54" s="68"/>
      <c r="H54" s="118">
        <v>28</v>
      </c>
      <c r="I54" s="116"/>
      <c r="J54" s="197">
        <f>IF(I54=" ",0,I54*H54)</f>
        <v>0</v>
      </c>
      <c r="K54" s="117">
        <f t="shared" si="6"/>
        <v>0</v>
      </c>
      <c r="L54" s="117">
        <f>K54+J54</f>
        <v>0</v>
      </c>
      <c r="M54" s="50"/>
      <c r="N54" s="50"/>
    </row>
    <row r="55" spans="1:14" x14ac:dyDescent="0.2">
      <c r="A55" s="77" t="s">
        <v>317</v>
      </c>
      <c r="B55" s="68"/>
      <c r="C55" s="68"/>
      <c r="D55" s="68"/>
      <c r="E55" s="68"/>
      <c r="F55" s="68"/>
      <c r="G55" s="68"/>
      <c r="H55" s="118">
        <v>7</v>
      </c>
      <c r="I55" s="116"/>
      <c r="J55" s="197">
        <f t="shared" si="4"/>
        <v>0</v>
      </c>
      <c r="K55" s="117">
        <f t="shared" si="6"/>
        <v>0</v>
      </c>
      <c r="L55" s="117">
        <f t="shared" si="5"/>
        <v>0</v>
      </c>
      <c r="M55" s="50"/>
      <c r="N55" s="50"/>
    </row>
    <row r="56" spans="1:14" x14ac:dyDescent="0.2">
      <c r="A56" s="77" t="s">
        <v>567</v>
      </c>
      <c r="B56" s="68"/>
      <c r="C56" s="68"/>
      <c r="D56" s="68"/>
      <c r="E56" s="68"/>
      <c r="F56" s="68"/>
      <c r="G56" s="68"/>
      <c r="H56" s="118">
        <v>7</v>
      </c>
      <c r="I56" s="116"/>
      <c r="J56" s="197">
        <f>IF(I56=" ",0,I56*H56)</f>
        <v>0</v>
      </c>
      <c r="K56" s="117">
        <f t="shared" si="6"/>
        <v>0</v>
      </c>
      <c r="L56" s="117">
        <f>K56+J56</f>
        <v>0</v>
      </c>
      <c r="M56" s="50"/>
      <c r="N56" s="50"/>
    </row>
    <row r="57" spans="1:14" x14ac:dyDescent="0.2">
      <c r="A57" s="77" t="s">
        <v>568</v>
      </c>
      <c r="B57" s="68"/>
      <c r="C57" s="68"/>
      <c r="D57" s="68"/>
      <c r="E57" s="68"/>
      <c r="F57" s="68"/>
      <c r="G57" s="68"/>
      <c r="H57" s="118">
        <v>4</v>
      </c>
      <c r="I57" s="116"/>
      <c r="J57" s="197">
        <f>IF(I57=" ",0,I57*H57)</f>
        <v>0</v>
      </c>
      <c r="K57" s="117">
        <f t="shared" si="6"/>
        <v>0</v>
      </c>
      <c r="L57" s="117">
        <f>K57+J57</f>
        <v>0</v>
      </c>
      <c r="M57" s="50"/>
      <c r="N57" s="50"/>
    </row>
    <row r="58" spans="1:14" x14ac:dyDescent="0.2">
      <c r="A58" s="77" t="s">
        <v>525</v>
      </c>
      <c r="B58" s="68"/>
      <c r="C58" s="68"/>
      <c r="D58" s="68"/>
      <c r="E58" s="68"/>
      <c r="F58" s="68"/>
      <c r="G58" s="68"/>
      <c r="H58" s="118">
        <v>32</v>
      </c>
      <c r="I58" s="116"/>
      <c r="J58" s="197">
        <f>IF(I58=" ",0,I58*H58)</f>
        <v>0</v>
      </c>
      <c r="K58" s="117">
        <f t="shared" si="6"/>
        <v>0</v>
      </c>
      <c r="L58" s="117">
        <f>K58+J58</f>
        <v>0</v>
      </c>
      <c r="M58" s="50"/>
      <c r="N58" s="50"/>
    </row>
    <row r="59" spans="1:14" x14ac:dyDescent="0.2">
      <c r="A59" s="77" t="s">
        <v>569</v>
      </c>
      <c r="B59" s="68"/>
      <c r="C59" s="68"/>
      <c r="D59" s="68"/>
      <c r="E59" s="68"/>
      <c r="F59" s="68"/>
      <c r="G59" s="68"/>
      <c r="H59" s="118">
        <v>19</v>
      </c>
      <c r="I59" s="116"/>
      <c r="J59" s="197">
        <f>IF(I59=" ",0,I59*H59)</f>
        <v>0</v>
      </c>
      <c r="K59" s="117">
        <f t="shared" si="6"/>
        <v>0</v>
      </c>
      <c r="L59" s="117">
        <f>K59+J59</f>
        <v>0</v>
      </c>
      <c r="M59" s="50"/>
      <c r="N59" s="50"/>
    </row>
    <row r="60" spans="1:14" x14ac:dyDescent="0.2">
      <c r="A60" s="77" t="s">
        <v>570</v>
      </c>
      <c r="B60" s="68"/>
      <c r="C60" s="68"/>
      <c r="D60" s="68"/>
      <c r="E60" s="68"/>
      <c r="F60" s="68"/>
      <c r="G60" s="68"/>
      <c r="H60" s="118">
        <v>7</v>
      </c>
      <c r="I60" s="116"/>
      <c r="J60" s="197">
        <f>IF(I60=" ",0,I60*H60)</f>
        <v>0</v>
      </c>
      <c r="K60" s="117">
        <f t="shared" si="6"/>
        <v>0</v>
      </c>
      <c r="L60" s="117">
        <f>K60+J60</f>
        <v>0</v>
      </c>
      <c r="M60" s="50"/>
      <c r="N60" s="50"/>
    </row>
    <row r="61" spans="1:14" x14ac:dyDescent="0.2">
      <c r="A61" s="77" t="s">
        <v>571</v>
      </c>
      <c r="B61" s="68"/>
      <c r="C61" s="68"/>
      <c r="D61" s="68"/>
      <c r="E61" s="68"/>
      <c r="F61" s="68"/>
      <c r="G61" s="68"/>
      <c r="H61" s="118">
        <v>12</v>
      </c>
      <c r="I61" s="116"/>
      <c r="J61" s="197">
        <f t="shared" si="4"/>
        <v>0</v>
      </c>
      <c r="K61" s="117">
        <f t="shared" si="6"/>
        <v>0</v>
      </c>
      <c r="L61" s="117">
        <f t="shared" si="5"/>
        <v>0</v>
      </c>
      <c r="M61" s="50"/>
      <c r="N61" s="50"/>
    </row>
    <row r="62" spans="1:14" x14ac:dyDescent="0.2">
      <c r="A62" s="77" t="s">
        <v>572</v>
      </c>
      <c r="B62" s="68"/>
      <c r="C62" s="68"/>
      <c r="D62" s="68"/>
      <c r="E62" s="68"/>
      <c r="F62" s="68"/>
      <c r="G62" s="68"/>
      <c r="H62" s="118">
        <v>18</v>
      </c>
      <c r="I62" s="116"/>
      <c r="J62" s="197">
        <f t="shared" si="4"/>
        <v>0</v>
      </c>
      <c r="K62" s="117">
        <f t="shared" si="6"/>
        <v>0</v>
      </c>
      <c r="L62" s="117">
        <f t="shared" si="5"/>
        <v>0</v>
      </c>
      <c r="M62" s="50"/>
      <c r="N62" s="50"/>
    </row>
    <row r="63" spans="1:14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</row>
    <row r="64" spans="1:14" ht="15.75" x14ac:dyDescent="0.25">
      <c r="A64" s="122" t="s">
        <v>75</v>
      </c>
      <c r="B64" s="204"/>
      <c r="C64" s="204"/>
      <c r="D64" s="204"/>
      <c r="E64" s="204"/>
      <c r="F64" s="204"/>
      <c r="G64" s="204"/>
      <c r="H64" s="61"/>
      <c r="I64" s="206"/>
      <c r="J64" s="213"/>
      <c r="K64" s="133"/>
      <c r="L64" s="133"/>
      <c r="M64" s="50"/>
      <c r="N64" s="50"/>
    </row>
    <row r="65" spans="1:14" x14ac:dyDescent="0.2">
      <c r="A65" s="77" t="s">
        <v>76</v>
      </c>
      <c r="B65" s="68"/>
      <c r="C65" s="68"/>
      <c r="D65" s="68"/>
      <c r="E65" s="68"/>
      <c r="F65" s="68"/>
      <c r="G65" s="68"/>
      <c r="H65" s="118">
        <v>92</v>
      </c>
      <c r="I65" s="116"/>
      <c r="J65" s="197">
        <f>IF(I65=" ",0,I65*H65)</f>
        <v>0</v>
      </c>
      <c r="K65" s="117">
        <f>0.22*J65</f>
        <v>0</v>
      </c>
      <c r="L65" s="117">
        <f>K65+J65</f>
        <v>0</v>
      </c>
      <c r="M65" s="50"/>
      <c r="N65" s="50"/>
    </row>
    <row r="66" spans="1:14" x14ac:dyDescent="0.2">
      <c r="A66" s="77" t="s">
        <v>77</v>
      </c>
      <c r="B66" s="68"/>
      <c r="C66" s="68"/>
      <c r="D66" s="68"/>
      <c r="E66" s="68"/>
      <c r="F66" s="68"/>
      <c r="G66" s="68"/>
      <c r="H66" s="118">
        <v>44</v>
      </c>
      <c r="I66" s="116"/>
      <c r="J66" s="197">
        <f>IF(I66=" ",0,I66*H66)</f>
        <v>0</v>
      </c>
      <c r="K66" s="117">
        <f>0.22*J66</f>
        <v>0</v>
      </c>
      <c r="L66" s="117">
        <f>K66+J66</f>
        <v>0</v>
      </c>
      <c r="M66" s="50"/>
      <c r="N66" s="50"/>
    </row>
    <row r="67" spans="1:14" x14ac:dyDescent="0.2">
      <c r="A67" s="77" t="s">
        <v>78</v>
      </c>
      <c r="B67" s="68"/>
      <c r="C67" s="68"/>
      <c r="D67" s="68"/>
      <c r="E67" s="68"/>
      <c r="F67" s="68"/>
      <c r="G67" s="68"/>
      <c r="H67" s="118">
        <v>94</v>
      </c>
      <c r="I67" s="116"/>
      <c r="J67" s="197">
        <f>IF(I67=" ",0,I67*H67)</f>
        <v>0</v>
      </c>
      <c r="K67" s="117">
        <f>0.22*J67</f>
        <v>0</v>
      </c>
      <c r="L67" s="117">
        <f>K67+J67</f>
        <v>0</v>
      </c>
      <c r="M67" s="50"/>
      <c r="N67" s="50"/>
    </row>
    <row r="68" spans="1:14" x14ac:dyDescent="0.2">
      <c r="A68" s="77" t="s">
        <v>526</v>
      </c>
      <c r="B68" s="68"/>
      <c r="C68" s="68"/>
      <c r="D68" s="68"/>
      <c r="E68" s="68"/>
      <c r="F68" s="68"/>
      <c r="G68" s="68"/>
      <c r="H68" s="118">
        <v>44</v>
      </c>
      <c r="I68" s="116"/>
      <c r="J68" s="197">
        <f>IF(I68=" ",0,I68*H68)</f>
        <v>0</v>
      </c>
      <c r="K68" s="117">
        <f>0.22*J68</f>
        <v>0</v>
      </c>
      <c r="L68" s="117">
        <f>K68+J68</f>
        <v>0</v>
      </c>
      <c r="M68" s="50"/>
      <c r="N68" s="50"/>
    </row>
    <row r="69" spans="1:14" x14ac:dyDescent="0.2">
      <c r="A69" s="50"/>
      <c r="B69" s="50"/>
      <c r="C69" s="50"/>
      <c r="D69" s="50"/>
      <c r="E69" s="50"/>
      <c r="F69" s="50"/>
      <c r="G69" s="50"/>
      <c r="H69" s="58"/>
      <c r="I69" s="63"/>
      <c r="J69" s="211"/>
      <c r="K69" s="64"/>
      <c r="L69" s="64"/>
      <c r="M69" s="50"/>
      <c r="N69" s="50"/>
    </row>
    <row r="70" spans="1:14" x14ac:dyDescent="0.2">
      <c r="A70" s="50"/>
      <c r="B70" s="50"/>
      <c r="C70" s="50"/>
      <c r="D70" s="50"/>
      <c r="E70" s="50"/>
      <c r="F70" s="50"/>
      <c r="G70" s="50"/>
      <c r="H70" s="123" t="s">
        <v>19</v>
      </c>
      <c r="I70" s="116" t="s">
        <v>21</v>
      </c>
      <c r="J70" s="213"/>
      <c r="K70" s="133"/>
      <c r="L70" s="133"/>
      <c r="M70" s="50"/>
      <c r="N70" s="50"/>
    </row>
    <row r="71" spans="1:14" x14ac:dyDescent="0.2">
      <c r="A71" s="77" t="s">
        <v>20</v>
      </c>
      <c r="B71" s="68"/>
      <c r="C71" s="68"/>
      <c r="D71" s="68"/>
      <c r="E71" s="68"/>
      <c r="F71" s="68"/>
      <c r="G71" s="68"/>
      <c r="H71" s="118">
        <v>10</v>
      </c>
      <c r="I71" s="216"/>
      <c r="J71" s="197">
        <f>IF(I71=" ",0,I71*H71)</f>
        <v>0</v>
      </c>
      <c r="K71" s="117">
        <f>0.22*J71</f>
        <v>0</v>
      </c>
      <c r="L71" s="117">
        <f>K71+J71</f>
        <v>0</v>
      </c>
      <c r="M71" s="50"/>
      <c r="N71" s="50"/>
    </row>
    <row r="72" spans="1:14" x14ac:dyDescent="0.2">
      <c r="A72" s="50"/>
      <c r="B72" s="50"/>
      <c r="C72" s="50"/>
      <c r="D72" s="50"/>
      <c r="E72" s="50"/>
      <c r="F72" s="50"/>
      <c r="G72" s="50"/>
      <c r="H72" s="58"/>
      <c r="I72" s="206"/>
      <c r="J72" s="217"/>
      <c r="K72" s="218"/>
      <c r="L72" s="218"/>
      <c r="M72" s="50"/>
      <c r="N72" s="50"/>
    </row>
    <row r="73" spans="1:14" ht="15" x14ac:dyDescent="0.25">
      <c r="A73" s="87" t="s">
        <v>44</v>
      </c>
      <c r="B73" s="50"/>
      <c r="C73" s="204"/>
      <c r="D73" s="205"/>
      <c r="E73" s="205"/>
      <c r="F73" s="205"/>
      <c r="G73" s="60"/>
      <c r="H73" s="50"/>
      <c r="I73" s="206"/>
      <c r="J73" s="207"/>
      <c r="K73" s="208"/>
      <c r="L73" s="208"/>
      <c r="M73" s="50"/>
      <c r="N73" s="50"/>
    </row>
    <row r="74" spans="1:14" x14ac:dyDescent="0.2">
      <c r="A74" s="77" t="s">
        <v>45</v>
      </c>
      <c r="B74" s="68"/>
      <c r="C74" s="194"/>
      <c r="D74" s="209"/>
      <c r="E74" s="209"/>
      <c r="F74" s="209"/>
      <c r="G74" s="195"/>
      <c r="H74" s="118">
        <v>2</v>
      </c>
      <c r="I74" s="216"/>
      <c r="J74" s="197">
        <f t="shared" ref="J74:J82" si="7">IF(I74=" ",0,I74*H74)</f>
        <v>0</v>
      </c>
      <c r="K74" s="117">
        <f>0.22*J74</f>
        <v>0</v>
      </c>
      <c r="L74" s="117">
        <f t="shared" ref="L74:L82" si="8">K74+J74</f>
        <v>0</v>
      </c>
      <c r="M74" s="50"/>
      <c r="N74" s="50"/>
    </row>
    <row r="75" spans="1:14" x14ac:dyDescent="0.2">
      <c r="A75" s="77" t="s">
        <v>46</v>
      </c>
      <c r="B75" s="68"/>
      <c r="C75" s="194"/>
      <c r="D75" s="209"/>
      <c r="E75" s="209"/>
      <c r="F75" s="209"/>
      <c r="G75" s="195"/>
      <c r="H75" s="118">
        <v>3</v>
      </c>
      <c r="I75" s="216"/>
      <c r="J75" s="197">
        <f t="shared" si="7"/>
        <v>0</v>
      </c>
      <c r="K75" s="117">
        <f>0.22*J75</f>
        <v>0</v>
      </c>
      <c r="L75" s="117">
        <f t="shared" si="8"/>
        <v>0</v>
      </c>
      <c r="M75" s="50"/>
      <c r="N75" s="50"/>
    </row>
    <row r="76" spans="1:14" x14ac:dyDescent="0.2">
      <c r="A76" s="77" t="s">
        <v>47</v>
      </c>
      <c r="B76" s="68"/>
      <c r="C76" s="194"/>
      <c r="D76" s="209"/>
      <c r="E76" s="209"/>
      <c r="F76" s="209"/>
      <c r="G76" s="195"/>
      <c r="H76" s="123" t="s">
        <v>259</v>
      </c>
      <c r="I76" s="219"/>
      <c r="J76" s="123" t="s">
        <v>4</v>
      </c>
      <c r="K76" s="123" t="s">
        <v>4</v>
      </c>
      <c r="L76" s="123" t="s">
        <v>4</v>
      </c>
      <c r="M76" s="50"/>
      <c r="N76" s="50"/>
    </row>
    <row r="77" spans="1:14" x14ac:dyDescent="0.2">
      <c r="A77" s="77" t="s">
        <v>48</v>
      </c>
      <c r="B77" s="68"/>
      <c r="C77" s="194"/>
      <c r="D77" s="194"/>
      <c r="E77" s="212"/>
      <c r="F77" s="212"/>
      <c r="G77" s="220"/>
      <c r="H77" s="123" t="s">
        <v>259</v>
      </c>
      <c r="I77" s="219"/>
      <c r="J77" s="123" t="s">
        <v>4</v>
      </c>
      <c r="K77" s="123" t="s">
        <v>4</v>
      </c>
      <c r="L77" s="123" t="s">
        <v>4</v>
      </c>
      <c r="M77" s="50"/>
      <c r="N77" s="50"/>
    </row>
    <row r="78" spans="1:14" x14ac:dyDescent="0.2">
      <c r="A78" s="77" t="s">
        <v>49</v>
      </c>
      <c r="B78" s="68"/>
      <c r="C78" s="194"/>
      <c r="D78" s="194"/>
      <c r="E78" s="194"/>
      <c r="F78" s="194"/>
      <c r="G78" s="195"/>
      <c r="H78" s="123">
        <v>7.0000000000000007E-2</v>
      </c>
      <c r="I78" s="116"/>
      <c r="J78" s="197">
        <f t="shared" si="7"/>
        <v>0</v>
      </c>
      <c r="K78" s="117">
        <f>0.22*J78</f>
        <v>0</v>
      </c>
      <c r="L78" s="117">
        <f t="shared" si="8"/>
        <v>0</v>
      </c>
      <c r="M78" s="50"/>
      <c r="N78" s="50"/>
    </row>
    <row r="79" spans="1:14" x14ac:dyDescent="0.2">
      <c r="A79" s="77" t="s">
        <v>50</v>
      </c>
      <c r="B79" s="68"/>
      <c r="C79" s="194"/>
      <c r="D79" s="194"/>
      <c r="E79" s="194"/>
      <c r="F79" s="194"/>
      <c r="G79" s="195"/>
      <c r="H79" s="123">
        <v>0.15</v>
      </c>
      <c r="I79" s="116"/>
      <c r="J79" s="197">
        <f t="shared" si="7"/>
        <v>0</v>
      </c>
      <c r="K79" s="117">
        <f>0.22*J79</f>
        <v>0</v>
      </c>
      <c r="L79" s="117">
        <f t="shared" si="8"/>
        <v>0</v>
      </c>
      <c r="M79" s="50"/>
      <c r="N79" s="50"/>
    </row>
    <row r="80" spans="1:14" x14ac:dyDescent="0.2">
      <c r="A80" s="77" t="s">
        <v>51</v>
      </c>
      <c r="B80" s="68"/>
      <c r="C80" s="194"/>
      <c r="D80" s="194"/>
      <c r="E80" s="194"/>
      <c r="F80" s="194"/>
      <c r="G80" s="195"/>
      <c r="H80" s="124">
        <v>27</v>
      </c>
      <c r="I80" s="116"/>
      <c r="J80" s="197">
        <f t="shared" si="7"/>
        <v>0</v>
      </c>
      <c r="K80" s="117">
        <f>0.22*J80</f>
        <v>0</v>
      </c>
      <c r="L80" s="117">
        <f t="shared" si="8"/>
        <v>0</v>
      </c>
      <c r="M80" s="50"/>
      <c r="N80" s="50"/>
    </row>
    <row r="81" spans="1:14" x14ac:dyDescent="0.2">
      <c r="A81" s="77" t="s">
        <v>52</v>
      </c>
      <c r="B81" s="68"/>
      <c r="C81" s="194"/>
      <c r="D81" s="194"/>
      <c r="E81" s="194"/>
      <c r="F81" s="194"/>
      <c r="G81" s="195"/>
      <c r="H81" s="203">
        <v>16</v>
      </c>
      <c r="I81" s="116"/>
      <c r="J81" s="197">
        <f t="shared" si="7"/>
        <v>0</v>
      </c>
      <c r="K81" s="117">
        <f>0.22*J81</f>
        <v>0</v>
      </c>
      <c r="L81" s="117">
        <f t="shared" si="8"/>
        <v>0</v>
      </c>
      <c r="M81" s="50"/>
      <c r="N81" s="50"/>
    </row>
    <row r="82" spans="1:14" x14ac:dyDescent="0.2">
      <c r="A82" s="77" t="s">
        <v>561</v>
      </c>
      <c r="B82" s="68"/>
      <c r="C82" s="194"/>
      <c r="D82" s="194"/>
      <c r="E82" s="194"/>
      <c r="F82" s="194"/>
      <c r="G82" s="195"/>
      <c r="H82" s="124">
        <v>27</v>
      </c>
      <c r="I82" s="116"/>
      <c r="J82" s="197">
        <f t="shared" si="7"/>
        <v>0</v>
      </c>
      <c r="K82" s="117">
        <f>0.22*J82</f>
        <v>0</v>
      </c>
      <c r="L82" s="117">
        <f t="shared" si="8"/>
        <v>0</v>
      </c>
      <c r="M82" s="50"/>
      <c r="N82" s="50"/>
    </row>
    <row r="83" spans="1:14" x14ac:dyDescent="0.2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</row>
    <row r="84" spans="1:14" ht="41.25" customHeight="1" x14ac:dyDescent="0.25">
      <c r="A84" s="87" t="s">
        <v>590</v>
      </c>
      <c r="B84" s="50"/>
      <c r="C84" s="204"/>
      <c r="D84" s="204"/>
      <c r="E84" s="204"/>
      <c r="F84" s="204"/>
      <c r="G84" s="60"/>
      <c r="H84" s="319" t="s">
        <v>702</v>
      </c>
      <c r="I84" s="116" t="s">
        <v>109</v>
      </c>
      <c r="J84" s="62"/>
      <c r="K84" s="62"/>
      <c r="L84" s="62"/>
      <c r="M84" s="50"/>
      <c r="N84" s="50"/>
    </row>
    <row r="85" spans="1:14" x14ac:dyDescent="0.2">
      <c r="A85" s="77" t="s">
        <v>591</v>
      </c>
      <c r="B85" s="68"/>
      <c r="C85" s="194"/>
      <c r="D85" s="209"/>
      <c r="E85" s="209"/>
      <c r="F85" s="209"/>
      <c r="G85" s="195"/>
      <c r="H85" s="118">
        <v>17</v>
      </c>
      <c r="I85" s="216"/>
      <c r="J85" s="197">
        <f>IF(I85=" ",0,I85*H85)</f>
        <v>0</v>
      </c>
      <c r="K85" s="117">
        <f>0.22*J85</f>
        <v>0</v>
      </c>
      <c r="L85" s="117">
        <f>K85+J85</f>
        <v>0</v>
      </c>
      <c r="M85" s="50"/>
      <c r="N85" s="50"/>
    </row>
    <row r="86" spans="1:14" x14ac:dyDescent="0.2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</row>
    <row r="87" spans="1:14" ht="44.25" customHeight="1" x14ac:dyDescent="0.25">
      <c r="A87" s="87" t="s">
        <v>260</v>
      </c>
      <c r="B87" s="50"/>
      <c r="C87" s="204"/>
      <c r="D87" s="204"/>
      <c r="E87" s="204"/>
      <c r="F87" s="204"/>
      <c r="G87" s="60"/>
      <c r="H87" s="319" t="s">
        <v>702</v>
      </c>
      <c r="I87" s="116" t="s">
        <v>109</v>
      </c>
      <c r="J87" s="62"/>
      <c r="K87" s="62"/>
      <c r="L87" s="62"/>
      <c r="M87" s="50"/>
      <c r="N87" s="50"/>
    </row>
    <row r="88" spans="1:14" x14ac:dyDescent="0.2">
      <c r="A88" s="77" t="s">
        <v>261</v>
      </c>
      <c r="B88" s="68"/>
      <c r="C88" s="194"/>
      <c r="D88" s="209"/>
      <c r="E88" s="209"/>
      <c r="F88" s="209"/>
      <c r="G88" s="195"/>
      <c r="H88" s="118">
        <v>23</v>
      </c>
      <c r="I88" s="216"/>
      <c r="J88" s="197">
        <f>IF(I88=" ",0,I88*H88)</f>
        <v>0</v>
      </c>
      <c r="K88" s="117">
        <f>0.22*J88</f>
        <v>0</v>
      </c>
      <c r="L88" s="117">
        <f>K88+J88</f>
        <v>0</v>
      </c>
      <c r="M88" s="50"/>
      <c r="N88" s="50"/>
    </row>
    <row r="89" spans="1:14" x14ac:dyDescent="0.2">
      <c r="A89" s="50"/>
      <c r="B89" s="50"/>
      <c r="C89" s="204"/>
      <c r="D89" s="205"/>
      <c r="E89" s="205"/>
      <c r="F89" s="205"/>
      <c r="G89" s="60"/>
      <c r="H89" s="58"/>
      <c r="I89" s="206"/>
      <c r="J89" s="211"/>
      <c r="K89" s="64"/>
      <c r="L89" s="64"/>
      <c r="M89" s="50"/>
      <c r="N89" s="50"/>
    </row>
    <row r="90" spans="1:14" ht="39.75" customHeight="1" x14ac:dyDescent="0.25">
      <c r="A90" s="87" t="s">
        <v>527</v>
      </c>
      <c r="B90" s="87"/>
      <c r="C90" s="204"/>
      <c r="D90" s="205"/>
      <c r="E90" s="205"/>
      <c r="F90" s="205"/>
      <c r="G90" s="60"/>
      <c r="H90" s="319" t="s">
        <v>702</v>
      </c>
      <c r="I90" s="116" t="s">
        <v>109</v>
      </c>
      <c r="J90" s="211"/>
      <c r="K90" s="64"/>
      <c r="L90" s="64"/>
      <c r="M90" s="50"/>
      <c r="N90" s="50"/>
    </row>
    <row r="91" spans="1:14" x14ac:dyDescent="0.2">
      <c r="A91" s="77" t="s">
        <v>528</v>
      </c>
      <c r="B91" s="68"/>
      <c r="C91" s="68"/>
      <c r="D91" s="209"/>
      <c r="E91" s="209"/>
      <c r="F91" s="209"/>
      <c r="G91" s="195"/>
      <c r="H91" s="118">
        <v>5</v>
      </c>
      <c r="I91" s="216"/>
      <c r="J91" s="197">
        <f>IF(I91=" ",0,I91*H91)</f>
        <v>0</v>
      </c>
      <c r="K91" s="117">
        <f>0.22*J91</f>
        <v>0</v>
      </c>
      <c r="L91" s="117">
        <f>K91+J91</f>
        <v>0</v>
      </c>
      <c r="M91" s="50"/>
      <c r="N91" s="50"/>
    </row>
    <row r="92" spans="1:14" ht="13.5" thickBot="1" x14ac:dyDescent="0.25">
      <c r="A92" s="50"/>
      <c r="B92" s="50"/>
      <c r="C92" s="204"/>
      <c r="D92" s="205"/>
      <c r="E92" s="205"/>
      <c r="F92" s="205"/>
      <c r="G92" s="60"/>
      <c r="H92" s="58"/>
      <c r="I92" s="206"/>
      <c r="J92" s="211"/>
      <c r="K92" s="64"/>
      <c r="L92" s="64"/>
      <c r="M92" s="50"/>
      <c r="N92" s="50"/>
    </row>
    <row r="93" spans="1:14" ht="19.5" customHeight="1" thickBot="1" x14ac:dyDescent="0.3">
      <c r="A93" s="50"/>
      <c r="B93" s="50"/>
      <c r="C93" s="50"/>
      <c r="D93" s="50"/>
      <c r="E93" s="50"/>
      <c r="F93" s="50"/>
      <c r="G93" s="50"/>
      <c r="H93" s="50"/>
      <c r="I93" s="60"/>
      <c r="J93" s="300" t="s">
        <v>232</v>
      </c>
      <c r="K93" s="300" t="s">
        <v>233</v>
      </c>
      <c r="L93" s="301" t="s">
        <v>110</v>
      </c>
      <c r="M93" s="50"/>
      <c r="N93" s="50"/>
    </row>
    <row r="94" spans="1:14" ht="16.5" thickBot="1" x14ac:dyDescent="0.3">
      <c r="A94" s="72" t="s">
        <v>319</v>
      </c>
      <c r="B94" s="73"/>
      <c r="C94" s="73"/>
      <c r="D94" s="73"/>
      <c r="E94" s="73"/>
      <c r="F94" s="73"/>
      <c r="G94" s="73"/>
      <c r="H94" s="73"/>
      <c r="I94" s="84"/>
      <c r="J94" s="221">
        <f>SUM(J7:J91)</f>
        <v>0</v>
      </c>
      <c r="K94" s="76">
        <f>SUM(K7:K91)</f>
        <v>0</v>
      </c>
      <c r="L94" s="76">
        <f>SUM(L7:L91)</f>
        <v>0</v>
      </c>
      <c r="M94" s="50"/>
      <c r="N94" s="50"/>
    </row>
    <row r="95" spans="1:14" x14ac:dyDescent="0.2">
      <c r="A95" s="50"/>
      <c r="B95" s="204"/>
      <c r="C95" s="204"/>
      <c r="D95" s="204"/>
      <c r="E95" s="204"/>
      <c r="F95" s="204"/>
      <c r="G95" s="204"/>
      <c r="H95" s="218"/>
      <c r="I95" s="60"/>
      <c r="J95" s="60"/>
      <c r="K95" s="50"/>
      <c r="L95" s="50"/>
      <c r="M95" s="50"/>
      <c r="N95" s="50"/>
    </row>
    <row r="96" spans="1:14" x14ac:dyDescent="0.2">
      <c r="A96" s="50"/>
      <c r="B96" s="204"/>
      <c r="C96" s="204"/>
      <c r="D96" s="204"/>
      <c r="E96" s="204"/>
      <c r="F96" s="204"/>
      <c r="G96" s="204"/>
      <c r="H96" s="218"/>
      <c r="I96" s="60"/>
      <c r="J96" s="60"/>
      <c r="K96" s="50"/>
      <c r="L96" s="50"/>
      <c r="M96" s="50"/>
      <c r="N96" s="50"/>
    </row>
    <row r="97" spans="1:14" x14ac:dyDescent="0.2">
      <c r="A97" s="94"/>
      <c r="B97" s="204"/>
      <c r="C97" s="204"/>
      <c r="D97" s="204"/>
      <c r="E97" s="204"/>
      <c r="F97" s="204"/>
      <c r="G97" s="204"/>
      <c r="H97" s="204"/>
      <c r="I97" s="60"/>
      <c r="J97" s="60"/>
      <c r="K97" s="50"/>
      <c r="L97" s="50"/>
      <c r="M97" s="50"/>
      <c r="N97" s="50"/>
    </row>
    <row r="98" spans="1:14" x14ac:dyDescent="0.2">
      <c r="A98" s="50"/>
      <c r="B98" s="50"/>
      <c r="C98" s="50"/>
      <c r="D98" s="50"/>
      <c r="E98" s="50"/>
      <c r="F98" s="50"/>
      <c r="G98" s="50"/>
      <c r="H98" s="222"/>
      <c r="I98" s="60"/>
      <c r="J98" s="60"/>
      <c r="K98" s="50"/>
      <c r="L98" s="50"/>
      <c r="M98" s="50"/>
      <c r="N98" s="50"/>
    </row>
    <row r="99" spans="1:14" x14ac:dyDescent="0.2">
      <c r="A99" s="50"/>
      <c r="B99" s="50"/>
      <c r="C99" s="50"/>
      <c r="D99" s="50"/>
      <c r="E99" s="50"/>
      <c r="F99" s="50"/>
      <c r="G99" s="50"/>
      <c r="H99" s="222"/>
      <c r="I99" s="60"/>
      <c r="J99" s="60"/>
      <c r="K99" s="50"/>
      <c r="L99" s="50"/>
      <c r="M99" s="50"/>
      <c r="N99" s="50"/>
    </row>
    <row r="100" spans="1:14" x14ac:dyDescent="0.2">
      <c r="A100" s="50"/>
      <c r="B100" s="50"/>
      <c r="C100" s="50"/>
      <c r="D100" s="50"/>
      <c r="E100" s="50"/>
      <c r="F100" s="50"/>
      <c r="G100" s="50"/>
      <c r="H100" s="222"/>
      <c r="I100" s="60"/>
      <c r="J100" s="60"/>
      <c r="K100" s="50"/>
      <c r="L100" s="50"/>
      <c r="M100" s="50"/>
      <c r="N100" s="50"/>
    </row>
    <row r="101" spans="1:14" x14ac:dyDescent="0.2">
      <c r="A101" s="179"/>
      <c r="H101" s="182"/>
    </row>
    <row r="103" spans="1:14" x14ac:dyDescent="0.2">
      <c r="H103" s="180"/>
    </row>
    <row r="104" spans="1:14" x14ac:dyDescent="0.2">
      <c r="A104" s="179"/>
      <c r="H104" s="180"/>
    </row>
    <row r="105" spans="1:14" x14ac:dyDescent="0.2">
      <c r="H105" s="180"/>
    </row>
    <row r="106" spans="1:14" x14ac:dyDescent="0.2">
      <c r="H106" s="180"/>
    </row>
    <row r="107" spans="1:14" x14ac:dyDescent="0.2">
      <c r="H107" s="180"/>
    </row>
    <row r="108" spans="1:14" x14ac:dyDescent="0.2">
      <c r="H108" s="180"/>
    </row>
  </sheetData>
  <sheetProtection selectLockedCells="1"/>
  <mergeCells count="6">
    <mergeCell ref="A1:L1"/>
    <mergeCell ref="I5:I6"/>
    <mergeCell ref="J5:J6"/>
    <mergeCell ref="H5:H6"/>
    <mergeCell ref="K5:K6"/>
    <mergeCell ref="L5:L6"/>
  </mergeCells>
  <phoneticPr fontId="1" type="noConversion"/>
  <pageMargins left="1" right="1" top="1" bottom="1" header="0.5" footer="0.5"/>
  <pageSetup paperSize="9" scale="91" orientation="landscape" horizontalDpi="4294967293" r:id="rId1"/>
  <headerFooter alignWithMargins="0"/>
  <rowBreaks count="2" manualBreakCount="2">
    <brk id="36" max="11" man="1"/>
    <brk id="7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K20"/>
  <sheetViews>
    <sheetView view="pageBreakPreview" zoomScaleNormal="100" zoomScaleSheetLayoutView="100" workbookViewId="0">
      <selection activeCell="K13" sqref="K13"/>
    </sheetView>
  </sheetViews>
  <sheetFormatPr defaultColWidth="9.140625" defaultRowHeight="12.75" x14ac:dyDescent="0.2"/>
  <cols>
    <col min="1" max="2" width="8.5703125" style="27" customWidth="1"/>
    <col min="3" max="5" width="9.140625" style="1"/>
    <col min="6" max="6" width="11.7109375" style="1" customWidth="1"/>
    <col min="7" max="7" width="9.140625" style="22"/>
    <col min="8" max="8" width="8.5703125" style="22" customWidth="1"/>
    <col min="9" max="9" width="15.85546875" style="1" customWidth="1"/>
    <col min="10" max="10" width="13.42578125" style="1" customWidth="1"/>
    <col min="11" max="11" width="19.140625" style="1" customWidth="1"/>
    <col min="12" max="16384" width="9.140625" style="1"/>
  </cols>
  <sheetData>
    <row r="1" spans="1:11" s="16" customFormat="1" ht="21.75" customHeight="1" x14ac:dyDescent="0.25">
      <c r="A1" s="421" t="s">
        <v>239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s="5" customFormat="1" x14ac:dyDescent="0.2">
      <c r="G2" s="17"/>
      <c r="H2" s="17"/>
    </row>
    <row r="3" spans="1:11" s="5" customFormat="1" x14ac:dyDescent="0.2">
      <c r="A3" s="18" t="s">
        <v>117</v>
      </c>
      <c r="C3" s="18"/>
      <c r="D3" s="18"/>
      <c r="F3" s="18" t="s">
        <v>114</v>
      </c>
      <c r="G3" s="19"/>
      <c r="H3" s="19"/>
      <c r="I3" s="46" t="s">
        <v>113</v>
      </c>
    </row>
    <row r="4" spans="1:11" s="5" customFormat="1" x14ac:dyDescent="0.2">
      <c r="A4" s="20">
        <f>'podatki produkcije'!B6</f>
        <v>0</v>
      </c>
      <c r="F4" s="20">
        <f>'podatki produkcije'!B8</f>
        <v>0</v>
      </c>
      <c r="G4" s="17"/>
      <c r="H4" s="17"/>
      <c r="I4" s="47">
        <f>'podatki produkcije'!B10</f>
        <v>0</v>
      </c>
    </row>
    <row r="5" spans="1:11" s="5" customFormat="1" x14ac:dyDescent="0.2">
      <c r="A5" s="61"/>
      <c r="B5" s="61"/>
      <c r="C5" s="61"/>
      <c r="D5" s="61"/>
      <c r="E5" s="61"/>
      <c r="F5" s="61"/>
      <c r="G5" s="89"/>
      <c r="H5" s="89"/>
      <c r="I5" s="61"/>
      <c r="J5" s="61"/>
      <c r="K5" s="61"/>
    </row>
    <row r="6" spans="1:11" s="5" customFormat="1" ht="55.5" customHeight="1" x14ac:dyDescent="0.25">
      <c r="A6" s="430" t="s">
        <v>573</v>
      </c>
      <c r="B6" s="430"/>
      <c r="C6" s="430"/>
      <c r="D6" s="431"/>
      <c r="E6" s="428" t="s">
        <v>40</v>
      </c>
      <c r="F6" s="429"/>
      <c r="G6" s="302" t="s">
        <v>248</v>
      </c>
      <c r="H6" s="302" t="s">
        <v>104</v>
      </c>
      <c r="I6" s="303" t="s">
        <v>96</v>
      </c>
      <c r="J6" s="303" t="s">
        <v>233</v>
      </c>
      <c r="K6" s="304" t="s">
        <v>1</v>
      </c>
    </row>
    <row r="7" spans="1:11" s="3" customFormat="1" x14ac:dyDescent="0.2">
      <c r="A7" s="125" t="s">
        <v>240</v>
      </c>
      <c r="B7" s="68"/>
      <c r="C7" s="68"/>
      <c r="D7" s="126"/>
      <c r="E7" s="426">
        <v>16</v>
      </c>
      <c r="F7" s="427"/>
      <c r="G7" s="127"/>
      <c r="H7" s="127"/>
      <c r="I7" s="128">
        <f>(IF(H7=" ",0,((H7*8)*E7)))+(IF(G7=" ",0,(G7*E7)))</f>
        <v>0</v>
      </c>
      <c r="J7" s="129">
        <f>0.22*I7</f>
        <v>0</v>
      </c>
      <c r="K7" s="129">
        <f>I7+J7</f>
        <v>0</v>
      </c>
    </row>
    <row r="8" spans="1:11" s="3" customFormat="1" x14ac:dyDescent="0.2">
      <c r="A8" s="130" t="s">
        <v>243</v>
      </c>
      <c r="B8" s="67"/>
      <c r="C8" s="67"/>
      <c r="D8" s="131"/>
      <c r="E8" s="426">
        <v>16</v>
      </c>
      <c r="F8" s="427"/>
      <c r="G8" s="127"/>
      <c r="H8" s="127"/>
      <c r="I8" s="128">
        <f>(IF(H8=" ",0,((H8*8)*E8)))+(IF(G8=" ",0,(G8*E8)))</f>
        <v>0</v>
      </c>
      <c r="J8" s="129">
        <f>0.22*I8</f>
        <v>0</v>
      </c>
      <c r="K8" s="129">
        <f>I8+J8</f>
        <v>0</v>
      </c>
    </row>
    <row r="9" spans="1:11" s="3" customFormat="1" x14ac:dyDescent="0.2">
      <c r="A9" s="125" t="s">
        <v>41</v>
      </c>
      <c r="B9" s="68"/>
      <c r="C9" s="68"/>
      <c r="D9" s="126"/>
      <c r="E9" s="426">
        <v>14</v>
      </c>
      <c r="F9" s="427"/>
      <c r="G9" s="127"/>
      <c r="H9" s="127"/>
      <c r="I9" s="128">
        <f>(IF(H9=" ",0,((H9*8)*E9)))+(IF(G9=" ",0,(G9*E9)))</f>
        <v>0</v>
      </c>
      <c r="J9" s="129">
        <f>0.22*I9</f>
        <v>0</v>
      </c>
      <c r="K9" s="129">
        <f>I9+J9</f>
        <v>0</v>
      </c>
    </row>
    <row r="10" spans="1:11" x14ac:dyDescent="0.2">
      <c r="A10" s="125" t="s">
        <v>472</v>
      </c>
      <c r="B10" s="68"/>
      <c r="C10" s="68"/>
      <c r="D10" s="126"/>
      <c r="E10" s="426">
        <v>12</v>
      </c>
      <c r="F10" s="427"/>
      <c r="G10" s="127"/>
      <c r="H10" s="127"/>
      <c r="I10" s="128">
        <f>(IF(H10=" ",0,((H10*8)*E10)))+(IF(G10=" ",0,(G10*E10)))</f>
        <v>0</v>
      </c>
      <c r="J10" s="129">
        <f>0.22*I10</f>
        <v>0</v>
      </c>
      <c r="K10" s="129">
        <f>I10+J10</f>
        <v>0</v>
      </c>
    </row>
    <row r="11" spans="1:11" ht="13.5" thickBot="1" x14ac:dyDescent="0.25">
      <c r="A11" s="69"/>
      <c r="B11" s="50"/>
      <c r="C11" s="50"/>
      <c r="D11" s="90"/>
      <c r="E11" s="107"/>
      <c r="F11" s="107"/>
      <c r="G11" s="60"/>
      <c r="H11" s="60"/>
      <c r="I11" s="64"/>
      <c r="J11" s="64"/>
      <c r="K11" s="64"/>
    </row>
    <row r="12" spans="1:11" ht="15.75" thickBot="1" x14ac:dyDescent="0.3">
      <c r="A12" s="50"/>
      <c r="B12" s="50"/>
      <c r="C12" s="50"/>
      <c r="D12" s="50"/>
      <c r="E12" s="50"/>
      <c r="F12" s="50"/>
      <c r="G12" s="60"/>
      <c r="H12" s="60"/>
      <c r="I12" s="305" t="s">
        <v>232</v>
      </c>
      <c r="J12" s="306" t="s">
        <v>233</v>
      </c>
      <c r="K12" s="307" t="s">
        <v>110</v>
      </c>
    </row>
    <row r="13" spans="1:11" ht="19.5" customHeight="1" thickBot="1" x14ac:dyDescent="0.3">
      <c r="A13" s="72" t="s">
        <v>318</v>
      </c>
      <c r="B13" s="73"/>
      <c r="C13" s="73"/>
      <c r="D13" s="73"/>
      <c r="E13" s="73"/>
      <c r="F13" s="73"/>
      <c r="G13" s="74"/>
      <c r="H13" s="84"/>
      <c r="I13" s="85">
        <f>SUM(I7:I10)</f>
        <v>0</v>
      </c>
      <c r="J13" s="76">
        <f>SUM(J7:J10)</f>
        <v>0</v>
      </c>
      <c r="K13" s="76">
        <f>SUM(K7:K10)</f>
        <v>0</v>
      </c>
    </row>
    <row r="14" spans="1:11" ht="14.25" x14ac:dyDescent="0.2">
      <c r="A14" s="88"/>
      <c r="B14" s="108"/>
      <c r="C14" s="109"/>
      <c r="D14" s="108"/>
      <c r="E14" s="50"/>
      <c r="F14" s="50"/>
      <c r="G14" s="60"/>
      <c r="H14" s="60"/>
      <c r="I14" s="50"/>
      <c r="J14" s="50"/>
      <c r="K14" s="50"/>
    </row>
    <row r="15" spans="1:11" ht="14.25" x14ac:dyDescent="0.2">
      <c r="A15" s="88"/>
      <c r="B15" s="108"/>
      <c r="C15" s="109"/>
      <c r="D15" s="108"/>
      <c r="E15" s="50"/>
      <c r="F15" s="50"/>
      <c r="G15" s="60"/>
      <c r="H15" s="60"/>
      <c r="I15" s="50"/>
      <c r="J15" s="50"/>
      <c r="K15" s="50"/>
    </row>
    <row r="20" spans="6:6" x14ac:dyDescent="0.2">
      <c r="F20" s="22"/>
    </row>
  </sheetData>
  <sheetProtection selectLockedCells="1"/>
  <mergeCells count="7">
    <mergeCell ref="E10:F10"/>
    <mergeCell ref="E9:F9"/>
    <mergeCell ref="A1:K1"/>
    <mergeCell ref="E6:F6"/>
    <mergeCell ref="E7:F7"/>
    <mergeCell ref="E8:F8"/>
    <mergeCell ref="A6:D6"/>
  </mergeCells>
  <phoneticPr fontId="1" type="noConversion"/>
  <pageMargins left="0.59055118110236227" right="0.75" top="0.78740157480314965" bottom="0.59055118110236227" header="0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/>
  <dimension ref="A1:O246"/>
  <sheetViews>
    <sheetView view="pageBreakPreview" zoomScaleNormal="100" zoomScaleSheetLayoutView="100" workbookViewId="0">
      <selection activeCell="Q23" sqref="Q23"/>
    </sheetView>
  </sheetViews>
  <sheetFormatPr defaultColWidth="9.140625" defaultRowHeight="12.75" x14ac:dyDescent="0.2"/>
  <cols>
    <col min="1" max="1" width="9.140625" style="327" customWidth="1"/>
    <col min="2" max="4" width="9.140625" style="327"/>
    <col min="5" max="5" width="9" style="327" customWidth="1"/>
    <col min="6" max="6" width="11.42578125" style="327" customWidth="1"/>
    <col min="7" max="7" width="11.140625" style="327" customWidth="1"/>
    <col min="8" max="8" width="9.140625" style="415"/>
    <col min="9" max="9" width="9.42578125" style="415" customWidth="1"/>
    <col min="10" max="10" width="16.85546875" style="327" customWidth="1"/>
    <col min="11" max="11" width="16" style="327" customWidth="1"/>
    <col min="12" max="12" width="17.28515625" style="327" customWidth="1"/>
    <col min="13" max="14" width="9.140625" style="414"/>
    <col min="15" max="16384" width="9.140625" style="327"/>
  </cols>
  <sheetData>
    <row r="1" spans="1:15" ht="18.75" customHeight="1" x14ac:dyDescent="0.2">
      <c r="A1" s="432" t="s">
        <v>234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326"/>
      <c r="N1" s="326"/>
      <c r="O1" s="143"/>
    </row>
    <row r="2" spans="1:15" ht="13.9" customHeight="1" x14ac:dyDescent="0.2">
      <c r="A2" s="328" t="s">
        <v>117</v>
      </c>
      <c r="B2" s="143"/>
      <c r="C2" s="143"/>
      <c r="D2" s="143"/>
      <c r="E2" s="143"/>
      <c r="F2" s="143"/>
      <c r="G2" s="328" t="s">
        <v>114</v>
      </c>
      <c r="H2" s="192"/>
      <c r="I2" s="192"/>
      <c r="J2" s="329" t="s">
        <v>113</v>
      </c>
      <c r="K2" s="143"/>
      <c r="L2" s="143"/>
      <c r="M2" s="326"/>
      <c r="N2" s="326"/>
      <c r="O2" s="143"/>
    </row>
    <row r="3" spans="1:15" ht="13.9" customHeight="1" x14ac:dyDescent="0.2">
      <c r="A3" s="190">
        <f>'[1]podatki produkcije'!B6</f>
        <v>0</v>
      </c>
      <c r="B3" s="143"/>
      <c r="C3" s="143"/>
      <c r="D3" s="143"/>
      <c r="E3" s="143"/>
      <c r="F3" s="143"/>
      <c r="G3" s="190">
        <f>'[1]podatki produkcije'!B8</f>
        <v>0</v>
      </c>
      <c r="H3" s="192"/>
      <c r="I3" s="192"/>
      <c r="J3" s="330">
        <f>'[1]podatki produkcije'!B10</f>
        <v>0</v>
      </c>
      <c r="K3" s="143"/>
      <c r="L3" s="143"/>
      <c r="M3" s="326"/>
      <c r="N3" s="326"/>
      <c r="O3" s="143"/>
    </row>
    <row r="4" spans="1:15" ht="15.6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326"/>
      <c r="N4" s="326"/>
      <c r="O4" s="143"/>
    </row>
    <row r="5" spans="1:15" s="337" customFormat="1" ht="15.6" customHeight="1" x14ac:dyDescent="0.2">
      <c r="A5" s="331" t="s">
        <v>606</v>
      </c>
      <c r="B5" s="332"/>
      <c r="C5" s="332"/>
      <c r="D5" s="332"/>
      <c r="E5" s="333"/>
      <c r="F5" s="333"/>
      <c r="G5" s="334" t="s">
        <v>92</v>
      </c>
      <c r="H5" s="334" t="s">
        <v>95</v>
      </c>
      <c r="I5" s="334" t="s">
        <v>109</v>
      </c>
      <c r="J5" s="334" t="s">
        <v>96</v>
      </c>
      <c r="K5" s="334" t="s">
        <v>233</v>
      </c>
      <c r="L5" s="335" t="s">
        <v>1</v>
      </c>
      <c r="M5" s="336"/>
      <c r="N5" s="336"/>
      <c r="O5" s="332"/>
    </row>
    <row r="6" spans="1:15" ht="13.9" customHeight="1" x14ac:dyDescent="0.2">
      <c r="A6" s="137" t="s">
        <v>773</v>
      </c>
      <c r="B6" s="138"/>
      <c r="C6" s="138"/>
      <c r="D6" s="138"/>
      <c r="E6" s="138"/>
      <c r="F6" s="145"/>
      <c r="G6" s="165">
        <v>750</v>
      </c>
      <c r="H6" s="147"/>
      <c r="I6" s="147"/>
      <c r="J6" s="166">
        <f>IF(H6=" ",0,(IF(I6=" ",0,G6*H6*I6)))</f>
        <v>0</v>
      </c>
      <c r="K6" s="166">
        <f>0.22*J6</f>
        <v>0</v>
      </c>
      <c r="L6" s="166">
        <f>K6+J6</f>
        <v>0</v>
      </c>
      <c r="M6" s="326"/>
      <c r="N6" s="326"/>
      <c r="O6" s="143"/>
    </row>
    <row r="7" spans="1:15" ht="13.9" customHeight="1" x14ac:dyDescent="0.2">
      <c r="A7" s="137" t="s">
        <v>774</v>
      </c>
      <c r="B7" s="138"/>
      <c r="C7" s="138"/>
      <c r="D7" s="138"/>
      <c r="E7" s="138"/>
      <c r="F7" s="145"/>
      <c r="G7" s="165">
        <v>750</v>
      </c>
      <c r="H7" s="147"/>
      <c r="I7" s="147"/>
      <c r="J7" s="166">
        <f>IF(H7=" ",0,(IF(I7=" ",0,G7*H7*I7)))</f>
        <v>0</v>
      </c>
      <c r="K7" s="166">
        <f>0.22*J7</f>
        <v>0</v>
      </c>
      <c r="L7" s="166">
        <f>K7+J7</f>
        <v>0</v>
      </c>
      <c r="M7" s="326"/>
      <c r="N7" s="326"/>
      <c r="O7" s="143"/>
    </row>
    <row r="8" spans="1:15" ht="13.9" customHeight="1" x14ac:dyDescent="0.2">
      <c r="A8" s="137" t="s">
        <v>775</v>
      </c>
      <c r="B8" s="138"/>
      <c r="C8" s="138"/>
      <c r="D8" s="138"/>
      <c r="E8" s="138"/>
      <c r="F8" s="145"/>
      <c r="G8" s="165">
        <v>850</v>
      </c>
      <c r="H8" s="147"/>
      <c r="I8" s="147"/>
      <c r="J8" s="166">
        <f>IF(H8=" ",0,(IF(I8=" ",0,G8*H8*I8)))</f>
        <v>0</v>
      </c>
      <c r="K8" s="166">
        <f>0.22*J8</f>
        <v>0</v>
      </c>
      <c r="L8" s="166">
        <f>K8+J8</f>
        <v>0</v>
      </c>
      <c r="M8" s="326"/>
      <c r="N8" s="326"/>
      <c r="O8" s="143"/>
    </row>
    <row r="9" spans="1:15" ht="13.9" customHeight="1" x14ac:dyDescent="0.2">
      <c r="A9" s="137" t="s">
        <v>776</v>
      </c>
      <c r="B9" s="138"/>
      <c r="C9" s="138"/>
      <c r="D9" s="138"/>
      <c r="E9" s="138"/>
      <c r="F9" s="145"/>
      <c r="G9" s="165">
        <v>1100</v>
      </c>
      <c r="H9" s="147"/>
      <c r="I9" s="147"/>
      <c r="J9" s="166">
        <f>IF(H9=" ",0,(IF(I9=" ",0,G9*H9*I9)))</f>
        <v>0</v>
      </c>
      <c r="K9" s="166">
        <f>0.22*J9</f>
        <v>0</v>
      </c>
      <c r="L9" s="166">
        <f>K9+J9</f>
        <v>0</v>
      </c>
      <c r="M9" s="326"/>
      <c r="N9" s="326"/>
      <c r="O9" s="143"/>
    </row>
    <row r="10" spans="1:15" ht="15.6" customHeight="1" x14ac:dyDescent="0.2">
      <c r="A10" s="143"/>
      <c r="B10" s="143"/>
      <c r="C10" s="143"/>
      <c r="D10" s="143"/>
      <c r="E10" s="143"/>
      <c r="F10" s="144"/>
      <c r="G10" s="81"/>
      <c r="H10" s="82"/>
      <c r="I10" s="82"/>
      <c r="J10" s="338"/>
      <c r="K10" s="338"/>
      <c r="L10" s="338"/>
      <c r="M10" s="326"/>
      <c r="N10" s="326"/>
      <c r="O10" s="143"/>
    </row>
    <row r="11" spans="1:15" s="337" customFormat="1" ht="15.6" customHeight="1" x14ac:dyDescent="0.2">
      <c r="A11" s="339" t="s">
        <v>729</v>
      </c>
      <c r="B11" s="339"/>
      <c r="C11" s="332"/>
      <c r="D11" s="332"/>
      <c r="E11" s="332"/>
      <c r="F11" s="340"/>
      <c r="G11" s="341"/>
      <c r="H11" s="342"/>
      <c r="I11" s="342"/>
      <c r="J11" s="343"/>
      <c r="K11" s="343"/>
      <c r="L11" s="343"/>
      <c r="M11" s="336"/>
      <c r="N11" s="336"/>
      <c r="O11" s="332"/>
    </row>
    <row r="12" spans="1:15" ht="13.9" customHeight="1" x14ac:dyDescent="0.2">
      <c r="A12" s="344" t="s">
        <v>730</v>
      </c>
      <c r="B12" s="138"/>
      <c r="C12" s="138"/>
      <c r="D12" s="138"/>
      <c r="E12" s="138"/>
      <c r="F12" s="345"/>
      <c r="G12" s="165">
        <v>50</v>
      </c>
      <c r="H12" s="147"/>
      <c r="I12" s="147"/>
      <c r="J12" s="148">
        <f t="shared" ref="J12:J28" si="0">IF(H12=" ",0,(IF(I12=" ",0,G12*H12*I12)))</f>
        <v>0</v>
      </c>
      <c r="K12" s="148">
        <f t="shared" ref="K12:K28" si="1">0.22*J12</f>
        <v>0</v>
      </c>
      <c r="L12" s="148">
        <f t="shared" ref="L12:L28" si="2">K12+J12</f>
        <v>0</v>
      </c>
      <c r="M12" s="326"/>
      <c r="N12" s="326"/>
      <c r="O12" s="143"/>
    </row>
    <row r="13" spans="1:15" ht="13.9" customHeight="1" x14ac:dyDescent="0.2">
      <c r="A13" s="344" t="s">
        <v>731</v>
      </c>
      <c r="B13" s="138"/>
      <c r="C13" s="138"/>
      <c r="D13" s="138"/>
      <c r="E13" s="138"/>
      <c r="F13" s="345"/>
      <c r="G13" s="146">
        <v>50</v>
      </c>
      <c r="H13" s="147"/>
      <c r="I13" s="147"/>
      <c r="J13" s="148">
        <f t="shared" si="0"/>
        <v>0</v>
      </c>
      <c r="K13" s="148">
        <f t="shared" si="1"/>
        <v>0</v>
      </c>
      <c r="L13" s="148">
        <f t="shared" si="2"/>
        <v>0</v>
      </c>
      <c r="M13" s="326"/>
      <c r="N13" s="326"/>
      <c r="O13" s="143"/>
    </row>
    <row r="14" spans="1:15" ht="13.9" customHeight="1" x14ac:dyDescent="0.2">
      <c r="A14" s="344" t="s">
        <v>732</v>
      </c>
      <c r="B14" s="138"/>
      <c r="C14" s="138"/>
      <c r="D14" s="138"/>
      <c r="E14" s="138"/>
      <c r="F14" s="345"/>
      <c r="G14" s="165">
        <v>55</v>
      </c>
      <c r="H14" s="147"/>
      <c r="I14" s="147"/>
      <c r="J14" s="148">
        <f t="shared" si="0"/>
        <v>0</v>
      </c>
      <c r="K14" s="148">
        <f t="shared" si="1"/>
        <v>0</v>
      </c>
      <c r="L14" s="148">
        <f t="shared" si="2"/>
        <v>0</v>
      </c>
      <c r="M14" s="326"/>
      <c r="N14" s="326"/>
      <c r="O14" s="143"/>
    </row>
    <row r="15" spans="1:15" ht="13.9" customHeight="1" x14ac:dyDescent="0.2">
      <c r="A15" s="344" t="s">
        <v>733</v>
      </c>
      <c r="B15" s="138"/>
      <c r="C15" s="138"/>
      <c r="D15" s="138"/>
      <c r="E15" s="138"/>
      <c r="F15" s="345"/>
      <c r="G15" s="146">
        <v>80</v>
      </c>
      <c r="H15" s="147"/>
      <c r="I15" s="147"/>
      <c r="J15" s="148">
        <f t="shared" si="0"/>
        <v>0</v>
      </c>
      <c r="K15" s="148">
        <f t="shared" si="1"/>
        <v>0</v>
      </c>
      <c r="L15" s="148">
        <f t="shared" si="2"/>
        <v>0</v>
      </c>
      <c r="M15" s="326"/>
      <c r="N15" s="326"/>
      <c r="O15" s="143"/>
    </row>
    <row r="16" spans="1:15" ht="13.9" customHeight="1" x14ac:dyDescent="0.2">
      <c r="A16" s="137" t="s">
        <v>734</v>
      </c>
      <c r="B16" s="138"/>
      <c r="C16" s="138"/>
      <c r="D16" s="138"/>
      <c r="E16" s="138"/>
      <c r="F16" s="345"/>
      <c r="G16" s="325">
        <v>60</v>
      </c>
      <c r="H16" s="147"/>
      <c r="I16" s="147"/>
      <c r="J16" s="148">
        <f t="shared" si="0"/>
        <v>0</v>
      </c>
      <c r="K16" s="148">
        <f t="shared" si="1"/>
        <v>0</v>
      </c>
      <c r="L16" s="148">
        <f t="shared" si="2"/>
        <v>0</v>
      </c>
      <c r="M16" s="326"/>
      <c r="N16" s="326"/>
      <c r="O16" s="143"/>
    </row>
    <row r="17" spans="1:15" ht="13.9" customHeight="1" x14ac:dyDescent="0.2">
      <c r="A17" s="344" t="s">
        <v>735</v>
      </c>
      <c r="B17" s="138"/>
      <c r="C17" s="138"/>
      <c r="D17" s="138"/>
      <c r="E17" s="138"/>
      <c r="F17" s="345"/>
      <c r="G17" s="325">
        <v>60</v>
      </c>
      <c r="H17" s="147"/>
      <c r="I17" s="147"/>
      <c r="J17" s="148">
        <f t="shared" si="0"/>
        <v>0</v>
      </c>
      <c r="K17" s="148">
        <f t="shared" si="1"/>
        <v>0</v>
      </c>
      <c r="L17" s="148">
        <f t="shared" si="2"/>
        <v>0</v>
      </c>
      <c r="M17" s="326"/>
      <c r="N17" s="326"/>
      <c r="O17" s="143"/>
    </row>
    <row r="18" spans="1:15" ht="13.9" customHeight="1" x14ac:dyDescent="0.2">
      <c r="A18" s="344" t="s">
        <v>777</v>
      </c>
      <c r="B18" s="138"/>
      <c r="C18" s="138"/>
      <c r="D18" s="138"/>
      <c r="E18" s="138"/>
      <c r="F18" s="345"/>
      <c r="G18" s="146">
        <v>100</v>
      </c>
      <c r="H18" s="147"/>
      <c r="I18" s="147"/>
      <c r="J18" s="148">
        <f t="shared" si="0"/>
        <v>0</v>
      </c>
      <c r="K18" s="148">
        <f t="shared" si="1"/>
        <v>0</v>
      </c>
      <c r="L18" s="148">
        <f t="shared" si="2"/>
        <v>0</v>
      </c>
      <c r="M18" s="326"/>
      <c r="N18" s="326"/>
      <c r="O18" s="143"/>
    </row>
    <row r="19" spans="1:15" ht="13.9" customHeight="1" x14ac:dyDescent="0.2">
      <c r="A19" s="137" t="s">
        <v>736</v>
      </c>
      <c r="B19" s="138"/>
      <c r="C19" s="138"/>
      <c r="D19" s="138"/>
      <c r="E19" s="138"/>
      <c r="F19" s="345"/>
      <c r="G19" s="165">
        <v>70</v>
      </c>
      <c r="H19" s="147"/>
      <c r="I19" s="147"/>
      <c r="J19" s="148">
        <f t="shared" si="0"/>
        <v>0</v>
      </c>
      <c r="K19" s="148">
        <f t="shared" si="1"/>
        <v>0</v>
      </c>
      <c r="L19" s="148">
        <f t="shared" si="2"/>
        <v>0</v>
      </c>
      <c r="M19" s="326"/>
      <c r="N19" s="326"/>
      <c r="O19" s="143"/>
    </row>
    <row r="20" spans="1:15" ht="13.9" customHeight="1" x14ac:dyDescent="0.2">
      <c r="A20" s="344" t="s">
        <v>778</v>
      </c>
      <c r="B20" s="138"/>
      <c r="C20" s="138"/>
      <c r="D20" s="138"/>
      <c r="E20" s="138"/>
      <c r="F20" s="345"/>
      <c r="G20" s="165">
        <v>60</v>
      </c>
      <c r="H20" s="147"/>
      <c r="I20" s="147"/>
      <c r="J20" s="148">
        <f t="shared" si="0"/>
        <v>0</v>
      </c>
      <c r="K20" s="148">
        <f t="shared" si="1"/>
        <v>0</v>
      </c>
      <c r="L20" s="148">
        <f t="shared" si="2"/>
        <v>0</v>
      </c>
      <c r="M20" s="326"/>
      <c r="N20" s="326"/>
      <c r="O20" s="143"/>
    </row>
    <row r="21" spans="1:15" ht="13.9" customHeight="1" x14ac:dyDescent="0.2">
      <c r="A21" s="344" t="s">
        <v>779</v>
      </c>
      <c r="B21" s="138"/>
      <c r="C21" s="138"/>
      <c r="D21" s="138"/>
      <c r="E21" s="138"/>
      <c r="F21" s="345"/>
      <c r="G21" s="165">
        <v>60</v>
      </c>
      <c r="H21" s="147"/>
      <c r="I21" s="147"/>
      <c r="J21" s="148">
        <f t="shared" si="0"/>
        <v>0</v>
      </c>
      <c r="K21" s="148">
        <f t="shared" si="1"/>
        <v>0</v>
      </c>
      <c r="L21" s="148">
        <f t="shared" si="2"/>
        <v>0</v>
      </c>
      <c r="M21" s="326"/>
      <c r="N21" s="326"/>
      <c r="O21" s="143"/>
    </row>
    <row r="22" spans="1:15" ht="13.9" customHeight="1" x14ac:dyDescent="0.2">
      <c r="A22" s="344" t="s">
        <v>780</v>
      </c>
      <c r="B22" s="138"/>
      <c r="C22" s="138"/>
      <c r="D22" s="138"/>
      <c r="E22" s="138"/>
      <c r="F22" s="345"/>
      <c r="G22" s="165">
        <v>90</v>
      </c>
      <c r="H22" s="147"/>
      <c r="I22" s="147"/>
      <c r="J22" s="148">
        <f t="shared" si="0"/>
        <v>0</v>
      </c>
      <c r="K22" s="148">
        <f t="shared" si="1"/>
        <v>0</v>
      </c>
      <c r="L22" s="148">
        <f t="shared" si="2"/>
        <v>0</v>
      </c>
      <c r="M22" s="326"/>
      <c r="N22" s="326"/>
      <c r="O22" s="143"/>
    </row>
    <row r="23" spans="1:15" ht="13.9" customHeight="1" x14ac:dyDescent="0.2">
      <c r="A23" s="344" t="s">
        <v>781</v>
      </c>
      <c r="B23" s="138"/>
      <c r="C23" s="138"/>
      <c r="D23" s="138"/>
      <c r="E23" s="138"/>
      <c r="F23" s="345"/>
      <c r="G23" s="165">
        <v>145</v>
      </c>
      <c r="H23" s="147"/>
      <c r="I23" s="147"/>
      <c r="J23" s="148">
        <f t="shared" si="0"/>
        <v>0</v>
      </c>
      <c r="K23" s="148">
        <f t="shared" si="1"/>
        <v>0</v>
      </c>
      <c r="L23" s="148">
        <f t="shared" si="2"/>
        <v>0</v>
      </c>
      <c r="M23" s="326"/>
      <c r="N23" s="326"/>
      <c r="O23" s="143"/>
    </row>
    <row r="24" spans="1:15" ht="13.9" customHeight="1" x14ac:dyDescent="0.2">
      <c r="A24" s="344" t="s">
        <v>737</v>
      </c>
      <c r="B24" s="138"/>
      <c r="C24" s="138"/>
      <c r="D24" s="138"/>
      <c r="E24" s="138"/>
      <c r="F24" s="345"/>
      <c r="G24" s="165">
        <v>72</v>
      </c>
      <c r="H24" s="147"/>
      <c r="I24" s="147"/>
      <c r="J24" s="148">
        <f t="shared" si="0"/>
        <v>0</v>
      </c>
      <c r="K24" s="148">
        <f t="shared" si="1"/>
        <v>0</v>
      </c>
      <c r="L24" s="148">
        <f t="shared" si="2"/>
        <v>0</v>
      </c>
      <c r="M24" s="326"/>
      <c r="N24" s="326"/>
      <c r="O24" s="143"/>
    </row>
    <row r="25" spans="1:15" ht="13.9" customHeight="1" x14ac:dyDescent="0.2">
      <c r="A25" s="344" t="s">
        <v>738</v>
      </c>
      <c r="B25" s="138"/>
      <c r="C25" s="138"/>
      <c r="D25" s="138"/>
      <c r="E25" s="138"/>
      <c r="F25" s="345"/>
      <c r="G25" s="165">
        <v>80</v>
      </c>
      <c r="H25" s="147"/>
      <c r="I25" s="147"/>
      <c r="J25" s="148">
        <f t="shared" si="0"/>
        <v>0</v>
      </c>
      <c r="K25" s="148">
        <f t="shared" si="1"/>
        <v>0</v>
      </c>
      <c r="L25" s="148">
        <f t="shared" si="2"/>
        <v>0</v>
      </c>
      <c r="M25" s="326"/>
      <c r="N25" s="326"/>
      <c r="O25" s="143"/>
    </row>
    <row r="26" spans="1:15" ht="13.9" customHeight="1" x14ac:dyDescent="0.2">
      <c r="A26" s="344" t="s">
        <v>782</v>
      </c>
      <c r="B26" s="138"/>
      <c r="C26" s="138"/>
      <c r="D26" s="138"/>
      <c r="E26" s="138"/>
      <c r="F26" s="345"/>
      <c r="G26" s="146">
        <v>60</v>
      </c>
      <c r="H26" s="147"/>
      <c r="I26" s="147"/>
      <c r="J26" s="148">
        <f t="shared" si="0"/>
        <v>0</v>
      </c>
      <c r="K26" s="148">
        <f t="shared" si="1"/>
        <v>0</v>
      </c>
      <c r="L26" s="148">
        <f t="shared" si="2"/>
        <v>0</v>
      </c>
      <c r="M26" s="326"/>
      <c r="N26" s="326"/>
      <c r="O26" s="143"/>
    </row>
    <row r="27" spans="1:15" ht="13.9" customHeight="1" x14ac:dyDescent="0.2">
      <c r="A27" s="344" t="s">
        <v>783</v>
      </c>
      <c r="B27" s="138"/>
      <c r="C27" s="138"/>
      <c r="D27" s="138"/>
      <c r="E27" s="138"/>
      <c r="F27" s="345"/>
      <c r="G27" s="146">
        <v>60</v>
      </c>
      <c r="H27" s="147"/>
      <c r="I27" s="147"/>
      <c r="J27" s="148">
        <f t="shared" si="0"/>
        <v>0</v>
      </c>
      <c r="K27" s="148">
        <f t="shared" si="1"/>
        <v>0</v>
      </c>
      <c r="L27" s="148">
        <f t="shared" si="2"/>
        <v>0</v>
      </c>
      <c r="M27" s="326"/>
      <c r="N27" s="326"/>
      <c r="O27" s="143"/>
    </row>
    <row r="28" spans="1:15" ht="13.9" customHeight="1" x14ac:dyDescent="0.2">
      <c r="A28" s="344" t="s">
        <v>739</v>
      </c>
      <c r="B28" s="138"/>
      <c r="C28" s="138"/>
      <c r="D28" s="138"/>
      <c r="E28" s="138"/>
      <c r="F28" s="345"/>
      <c r="G28" s="165">
        <v>50</v>
      </c>
      <c r="H28" s="147"/>
      <c r="I28" s="147"/>
      <c r="J28" s="148">
        <f t="shared" si="0"/>
        <v>0</v>
      </c>
      <c r="K28" s="148">
        <f t="shared" si="1"/>
        <v>0</v>
      </c>
      <c r="L28" s="148">
        <f t="shared" si="2"/>
        <v>0</v>
      </c>
      <c r="M28" s="326"/>
      <c r="N28" s="326"/>
      <c r="O28" s="143"/>
    </row>
    <row r="29" spans="1:15" ht="15.6" customHeight="1" x14ac:dyDescent="0.2">
      <c r="A29" s="143"/>
      <c r="B29" s="143"/>
      <c r="C29" s="143"/>
      <c r="D29" s="143"/>
      <c r="E29" s="143"/>
      <c r="F29" s="143"/>
      <c r="G29" s="192"/>
      <c r="H29" s="82"/>
      <c r="I29" s="82"/>
      <c r="J29" s="346"/>
      <c r="K29" s="346"/>
      <c r="L29" s="346"/>
      <c r="M29" s="326"/>
      <c r="N29" s="326"/>
      <c r="O29" s="143"/>
    </row>
    <row r="30" spans="1:15" s="337" customFormat="1" ht="15.6" customHeight="1" x14ac:dyDescent="0.2">
      <c r="A30" s="331" t="s">
        <v>784</v>
      </c>
      <c r="B30" s="332"/>
      <c r="C30" s="332"/>
      <c r="D30" s="332"/>
      <c r="E30" s="332"/>
      <c r="F30" s="332"/>
      <c r="G30" s="347"/>
      <c r="H30" s="342"/>
      <c r="I30" s="342"/>
      <c r="J30" s="343"/>
      <c r="K30" s="343"/>
      <c r="L30" s="343"/>
      <c r="M30" s="336"/>
      <c r="N30" s="336"/>
      <c r="O30" s="332"/>
    </row>
    <row r="31" spans="1:15" ht="13.9" customHeight="1" x14ac:dyDescent="0.2">
      <c r="A31" s="348" t="s">
        <v>785</v>
      </c>
      <c r="B31" s="349"/>
      <c r="C31" s="349"/>
      <c r="D31" s="349"/>
      <c r="E31" s="349"/>
      <c r="F31" s="328"/>
      <c r="G31" s="57"/>
      <c r="H31" s="82"/>
      <c r="I31" s="82"/>
      <c r="J31" s="346"/>
      <c r="K31" s="346"/>
      <c r="L31" s="346"/>
      <c r="M31" s="326"/>
      <c r="N31" s="326"/>
      <c r="O31" s="143"/>
    </row>
    <row r="32" spans="1:15" ht="13.9" customHeight="1" x14ac:dyDescent="0.2">
      <c r="A32" s="344" t="s">
        <v>786</v>
      </c>
      <c r="B32" s="349"/>
      <c r="C32" s="349"/>
      <c r="D32" s="350"/>
      <c r="E32" s="351"/>
      <c r="F32" s="352"/>
      <c r="G32" s="165">
        <v>30</v>
      </c>
      <c r="H32" s="147"/>
      <c r="I32" s="147"/>
      <c r="J32" s="148">
        <f t="shared" ref="J32:J37" si="3">IF(H32=" ",0,(IF(I32=" ",0,G32*H32*I32)))</f>
        <v>0</v>
      </c>
      <c r="K32" s="148">
        <f t="shared" ref="K32:K37" si="4">0.22*J32</f>
        <v>0</v>
      </c>
      <c r="L32" s="148">
        <f t="shared" ref="L32:L37" si="5">K32+J32</f>
        <v>0</v>
      </c>
      <c r="M32" s="326"/>
      <c r="N32" s="326"/>
      <c r="O32" s="143"/>
    </row>
    <row r="33" spans="1:15" ht="13.9" customHeight="1" x14ac:dyDescent="0.2">
      <c r="A33" s="344" t="s">
        <v>787</v>
      </c>
      <c r="B33" s="138"/>
      <c r="C33" s="138"/>
      <c r="D33" s="350"/>
      <c r="E33" s="351"/>
      <c r="F33" s="353"/>
      <c r="G33" s="165">
        <v>30</v>
      </c>
      <c r="H33" s="147"/>
      <c r="I33" s="147"/>
      <c r="J33" s="148">
        <f t="shared" si="3"/>
        <v>0</v>
      </c>
      <c r="K33" s="148">
        <f t="shared" si="4"/>
        <v>0</v>
      </c>
      <c r="L33" s="148">
        <f t="shared" si="5"/>
        <v>0</v>
      </c>
      <c r="M33" s="326"/>
      <c r="N33" s="326"/>
      <c r="O33" s="143"/>
    </row>
    <row r="34" spans="1:15" ht="13.9" customHeight="1" x14ac:dyDescent="0.2">
      <c r="A34" s="344" t="s">
        <v>788</v>
      </c>
      <c r="B34" s="138"/>
      <c r="C34" s="138"/>
      <c r="D34" s="350"/>
      <c r="E34" s="351"/>
      <c r="F34" s="352"/>
      <c r="G34" s="165">
        <v>30</v>
      </c>
      <c r="H34" s="147"/>
      <c r="I34" s="147"/>
      <c r="J34" s="148">
        <f t="shared" si="3"/>
        <v>0</v>
      </c>
      <c r="K34" s="148">
        <f t="shared" si="4"/>
        <v>0</v>
      </c>
      <c r="L34" s="148">
        <f t="shared" si="5"/>
        <v>0</v>
      </c>
      <c r="M34" s="326"/>
      <c r="N34" s="326"/>
      <c r="O34" s="143"/>
    </row>
    <row r="35" spans="1:15" ht="13.9" customHeight="1" x14ac:dyDescent="0.2">
      <c r="A35" s="344" t="s">
        <v>789</v>
      </c>
      <c r="B35" s="138"/>
      <c r="C35" s="138"/>
      <c r="D35" s="350"/>
      <c r="E35" s="351"/>
      <c r="F35" s="353"/>
      <c r="G35" s="165">
        <v>30</v>
      </c>
      <c r="H35" s="147"/>
      <c r="I35" s="147"/>
      <c r="J35" s="148">
        <f t="shared" si="3"/>
        <v>0</v>
      </c>
      <c r="K35" s="148">
        <f t="shared" si="4"/>
        <v>0</v>
      </c>
      <c r="L35" s="148">
        <f t="shared" si="5"/>
        <v>0</v>
      </c>
      <c r="M35" s="326"/>
      <c r="N35" s="326"/>
      <c r="O35" s="143"/>
    </row>
    <row r="36" spans="1:15" ht="13.9" customHeight="1" x14ac:dyDescent="0.2">
      <c r="A36" s="344" t="s">
        <v>790</v>
      </c>
      <c r="B36" s="138"/>
      <c r="C36" s="138"/>
      <c r="D36" s="350"/>
      <c r="E36" s="351"/>
      <c r="F36" s="352"/>
      <c r="G36" s="165">
        <v>30</v>
      </c>
      <c r="H36" s="147"/>
      <c r="I36" s="147"/>
      <c r="J36" s="148">
        <f t="shared" si="3"/>
        <v>0</v>
      </c>
      <c r="K36" s="148">
        <f t="shared" si="4"/>
        <v>0</v>
      </c>
      <c r="L36" s="148">
        <f t="shared" si="5"/>
        <v>0</v>
      </c>
      <c r="M36" s="326"/>
      <c r="N36" s="326"/>
      <c r="O36" s="143"/>
    </row>
    <row r="37" spans="1:15" ht="13.9" customHeight="1" x14ac:dyDescent="0.2">
      <c r="A37" s="344" t="s">
        <v>791</v>
      </c>
      <c r="B37" s="138"/>
      <c r="C37" s="138"/>
      <c r="D37" s="350"/>
      <c r="E37" s="351"/>
      <c r="F37" s="354"/>
      <c r="G37" s="165">
        <v>30</v>
      </c>
      <c r="H37" s="147"/>
      <c r="I37" s="147"/>
      <c r="J37" s="148">
        <f t="shared" si="3"/>
        <v>0</v>
      </c>
      <c r="K37" s="148">
        <f t="shared" si="4"/>
        <v>0</v>
      </c>
      <c r="L37" s="148">
        <f t="shared" si="5"/>
        <v>0</v>
      </c>
      <c r="M37" s="326"/>
      <c r="N37" s="326"/>
      <c r="O37" s="143"/>
    </row>
    <row r="38" spans="1:15" ht="15.6" customHeight="1" x14ac:dyDescent="0.2">
      <c r="A38" s="143"/>
      <c r="B38" s="143"/>
      <c r="C38" s="143"/>
      <c r="D38" s="143"/>
      <c r="E38" s="143"/>
      <c r="F38" s="353"/>
      <c r="G38" s="81"/>
      <c r="H38" s="82"/>
      <c r="I38" s="82"/>
      <c r="J38" s="346"/>
      <c r="K38" s="346"/>
      <c r="L38" s="346"/>
      <c r="M38" s="326"/>
      <c r="N38" s="326"/>
      <c r="O38" s="143"/>
    </row>
    <row r="39" spans="1:15" ht="13.9" customHeight="1" x14ac:dyDescent="0.2">
      <c r="A39" s="328" t="s">
        <v>792</v>
      </c>
      <c r="B39" s="143"/>
      <c r="C39" s="143"/>
      <c r="D39" s="349"/>
      <c r="E39" s="192"/>
      <c r="F39" s="355"/>
      <c r="G39" s="192"/>
      <c r="H39" s="82"/>
      <c r="I39" s="82"/>
      <c r="J39" s="346"/>
      <c r="K39" s="346"/>
      <c r="L39" s="346"/>
      <c r="M39" s="326"/>
      <c r="N39" s="326"/>
      <c r="O39" s="143"/>
    </row>
    <row r="40" spans="1:15" ht="13.9" customHeight="1" x14ac:dyDescent="0.2">
      <c r="A40" s="344" t="s">
        <v>793</v>
      </c>
      <c r="B40" s="138"/>
      <c r="C40" s="142"/>
      <c r="D40" s="138"/>
      <c r="E40" s="356"/>
      <c r="F40" s="355"/>
      <c r="G40" s="146">
        <v>60</v>
      </c>
      <c r="H40" s="147"/>
      <c r="I40" s="147"/>
      <c r="J40" s="148">
        <f t="shared" ref="J40:J45" si="6">IF(H40=" ",0,(IF(I40=" ",0,G40*H40*I40)))</f>
        <v>0</v>
      </c>
      <c r="K40" s="148">
        <f t="shared" ref="K40:K45" si="7">0.22*J40</f>
        <v>0</v>
      </c>
      <c r="L40" s="148">
        <f t="shared" ref="L40:L45" si="8">K40+J40</f>
        <v>0</v>
      </c>
      <c r="M40" s="326"/>
      <c r="N40" s="326"/>
      <c r="O40" s="143"/>
    </row>
    <row r="41" spans="1:15" ht="13.9" customHeight="1" x14ac:dyDescent="0.2">
      <c r="A41" s="357" t="s">
        <v>794</v>
      </c>
      <c r="B41" s="349"/>
      <c r="C41" s="138"/>
      <c r="D41" s="138"/>
      <c r="E41" s="356"/>
      <c r="F41" s="145"/>
      <c r="G41" s="146">
        <v>60</v>
      </c>
      <c r="H41" s="147"/>
      <c r="I41" s="147"/>
      <c r="J41" s="148">
        <f t="shared" si="6"/>
        <v>0</v>
      </c>
      <c r="K41" s="148">
        <f t="shared" si="7"/>
        <v>0</v>
      </c>
      <c r="L41" s="148">
        <f t="shared" si="8"/>
        <v>0</v>
      </c>
      <c r="M41" s="326"/>
      <c r="N41" s="326"/>
      <c r="O41" s="143"/>
    </row>
    <row r="42" spans="1:15" ht="13.9" customHeight="1" x14ac:dyDescent="0.2">
      <c r="A42" s="357" t="s">
        <v>795</v>
      </c>
      <c r="B42" s="349"/>
      <c r="C42" s="138"/>
      <c r="D42" s="138"/>
      <c r="E42" s="356"/>
      <c r="F42" s="145"/>
      <c r="G42" s="146">
        <v>60</v>
      </c>
      <c r="H42" s="147"/>
      <c r="I42" s="147"/>
      <c r="J42" s="148">
        <f t="shared" si="6"/>
        <v>0</v>
      </c>
      <c r="K42" s="148">
        <f t="shared" si="7"/>
        <v>0</v>
      </c>
      <c r="L42" s="148">
        <f t="shared" si="8"/>
        <v>0</v>
      </c>
      <c r="M42" s="326"/>
      <c r="N42" s="326"/>
      <c r="O42" s="143"/>
    </row>
    <row r="43" spans="1:15" ht="13.9" customHeight="1" x14ac:dyDescent="0.2">
      <c r="A43" s="357" t="s">
        <v>796</v>
      </c>
      <c r="B43" s="349"/>
      <c r="C43" s="143"/>
      <c r="D43" s="138"/>
      <c r="E43" s="356"/>
      <c r="F43" s="145"/>
      <c r="G43" s="146">
        <v>60</v>
      </c>
      <c r="H43" s="147"/>
      <c r="I43" s="147"/>
      <c r="J43" s="148">
        <f t="shared" si="6"/>
        <v>0</v>
      </c>
      <c r="K43" s="148">
        <f t="shared" si="7"/>
        <v>0</v>
      </c>
      <c r="L43" s="148">
        <f t="shared" si="8"/>
        <v>0</v>
      </c>
      <c r="M43" s="326"/>
      <c r="N43" s="326"/>
      <c r="O43" s="143"/>
    </row>
    <row r="44" spans="1:15" ht="13.9" customHeight="1" x14ac:dyDescent="0.2">
      <c r="A44" s="357" t="s">
        <v>797</v>
      </c>
      <c r="B44" s="349"/>
      <c r="C44" s="138"/>
      <c r="D44" s="138"/>
      <c r="E44" s="356"/>
      <c r="F44" s="145"/>
      <c r="G44" s="146">
        <v>60</v>
      </c>
      <c r="H44" s="147"/>
      <c r="I44" s="147"/>
      <c r="J44" s="148">
        <f t="shared" si="6"/>
        <v>0</v>
      </c>
      <c r="K44" s="148">
        <f t="shared" si="7"/>
        <v>0</v>
      </c>
      <c r="L44" s="148">
        <f t="shared" si="8"/>
        <v>0</v>
      </c>
      <c r="M44" s="326"/>
      <c r="N44" s="326"/>
      <c r="O44" s="143"/>
    </row>
    <row r="45" spans="1:15" ht="13.9" customHeight="1" x14ac:dyDescent="0.2">
      <c r="A45" s="357" t="s">
        <v>798</v>
      </c>
      <c r="B45" s="349"/>
      <c r="C45" s="349"/>
      <c r="D45" s="349"/>
      <c r="E45" s="351"/>
      <c r="F45" s="358"/>
      <c r="G45" s="146">
        <v>60</v>
      </c>
      <c r="H45" s="147"/>
      <c r="I45" s="147"/>
      <c r="J45" s="148">
        <f t="shared" si="6"/>
        <v>0</v>
      </c>
      <c r="K45" s="148">
        <f t="shared" si="7"/>
        <v>0</v>
      </c>
      <c r="L45" s="148">
        <f t="shared" si="8"/>
        <v>0</v>
      </c>
      <c r="M45" s="326"/>
      <c r="N45" s="326"/>
      <c r="O45" s="143"/>
    </row>
    <row r="46" spans="1:15" ht="15.6" customHeight="1" x14ac:dyDescent="0.2">
      <c r="A46" s="143"/>
      <c r="B46" s="143"/>
      <c r="C46" s="143"/>
      <c r="D46" s="143"/>
      <c r="E46" s="192"/>
      <c r="F46" s="328"/>
      <c r="G46" s="57"/>
      <c r="H46" s="82"/>
      <c r="I46" s="82"/>
      <c r="J46" s="346"/>
      <c r="K46" s="346"/>
      <c r="L46" s="346"/>
      <c r="M46" s="326"/>
      <c r="N46" s="326"/>
      <c r="O46" s="143"/>
    </row>
    <row r="47" spans="1:15" ht="13.9" customHeight="1" x14ac:dyDescent="0.2">
      <c r="A47" s="359" t="s">
        <v>799</v>
      </c>
      <c r="B47" s="349"/>
      <c r="C47" s="349"/>
      <c r="D47" s="349"/>
      <c r="E47" s="349"/>
      <c r="F47" s="355"/>
      <c r="G47" s="293"/>
      <c r="H47" s="82"/>
      <c r="I47" s="82"/>
      <c r="J47" s="346"/>
      <c r="K47" s="346"/>
      <c r="L47" s="346"/>
      <c r="M47" s="326"/>
      <c r="N47" s="326"/>
      <c r="O47" s="143"/>
    </row>
    <row r="48" spans="1:15" ht="13.9" customHeight="1" x14ac:dyDescent="0.2">
      <c r="A48" s="137" t="s">
        <v>800</v>
      </c>
      <c r="B48" s="138"/>
      <c r="C48" s="138"/>
      <c r="D48" s="138"/>
      <c r="E48" s="349"/>
      <c r="F48" s="360"/>
      <c r="G48" s="165">
        <v>85</v>
      </c>
      <c r="H48" s="147"/>
      <c r="I48" s="147"/>
      <c r="J48" s="148">
        <f t="shared" ref="J48:J57" si="9">IF(H48=" ",0,(IF(I48=" ",0,G48*H48*I48)))</f>
        <v>0</v>
      </c>
      <c r="K48" s="148">
        <f t="shared" ref="K48:K57" si="10">0.22*J48</f>
        <v>0</v>
      </c>
      <c r="L48" s="148">
        <f t="shared" ref="L48:L57" si="11">K48+J48</f>
        <v>0</v>
      </c>
      <c r="M48" s="326"/>
      <c r="N48" s="326"/>
      <c r="O48" s="143"/>
    </row>
    <row r="49" spans="1:15" ht="13.9" customHeight="1" x14ac:dyDescent="0.2">
      <c r="A49" s="361" t="s">
        <v>801</v>
      </c>
      <c r="B49" s="143"/>
      <c r="C49" s="143"/>
      <c r="D49" s="138"/>
      <c r="E49" s="351"/>
      <c r="F49" s="353"/>
      <c r="G49" s="165">
        <v>85</v>
      </c>
      <c r="H49" s="147"/>
      <c r="I49" s="147"/>
      <c r="J49" s="148">
        <f t="shared" si="9"/>
        <v>0</v>
      </c>
      <c r="K49" s="148">
        <f t="shared" si="10"/>
        <v>0</v>
      </c>
      <c r="L49" s="148">
        <f t="shared" si="11"/>
        <v>0</v>
      </c>
      <c r="M49" s="326"/>
      <c r="N49" s="326"/>
      <c r="O49" s="143"/>
    </row>
    <row r="50" spans="1:15" ht="13.9" customHeight="1" x14ac:dyDescent="0.2">
      <c r="A50" s="361" t="s">
        <v>802</v>
      </c>
      <c r="B50" s="138"/>
      <c r="C50" s="138"/>
      <c r="D50" s="138"/>
      <c r="E50" s="351"/>
      <c r="F50" s="352"/>
      <c r="G50" s="165">
        <v>85</v>
      </c>
      <c r="H50" s="147"/>
      <c r="I50" s="147"/>
      <c r="J50" s="148">
        <f t="shared" si="9"/>
        <v>0</v>
      </c>
      <c r="K50" s="148">
        <f t="shared" si="10"/>
        <v>0</v>
      </c>
      <c r="L50" s="148">
        <f t="shared" si="11"/>
        <v>0</v>
      </c>
      <c r="M50" s="326"/>
      <c r="N50" s="326"/>
      <c r="O50" s="143"/>
    </row>
    <row r="51" spans="1:15" ht="13.9" customHeight="1" x14ac:dyDescent="0.2">
      <c r="A51" s="137" t="s">
        <v>803</v>
      </c>
      <c r="B51" s="138"/>
      <c r="C51" s="138"/>
      <c r="D51" s="138"/>
      <c r="E51" s="356"/>
      <c r="F51" s="362"/>
      <c r="G51" s="165">
        <v>85</v>
      </c>
      <c r="H51" s="147"/>
      <c r="I51" s="147"/>
      <c r="J51" s="148">
        <f t="shared" si="9"/>
        <v>0</v>
      </c>
      <c r="K51" s="148">
        <f t="shared" si="10"/>
        <v>0</v>
      </c>
      <c r="L51" s="148">
        <f t="shared" si="11"/>
        <v>0</v>
      </c>
      <c r="M51" s="326"/>
      <c r="N51" s="326"/>
      <c r="O51" s="143"/>
    </row>
    <row r="52" spans="1:15" ht="13.9" customHeight="1" x14ac:dyDescent="0.2">
      <c r="A52" s="137" t="s">
        <v>804</v>
      </c>
      <c r="B52" s="138"/>
      <c r="C52" s="138"/>
      <c r="D52" s="138"/>
      <c r="E52" s="356"/>
      <c r="F52" s="362"/>
      <c r="G52" s="165">
        <v>85</v>
      </c>
      <c r="H52" s="147"/>
      <c r="I52" s="147"/>
      <c r="J52" s="148">
        <f t="shared" si="9"/>
        <v>0</v>
      </c>
      <c r="K52" s="148">
        <f t="shared" si="10"/>
        <v>0</v>
      </c>
      <c r="L52" s="148">
        <f t="shared" si="11"/>
        <v>0</v>
      </c>
      <c r="M52" s="326"/>
      <c r="N52" s="326"/>
      <c r="O52" s="143"/>
    </row>
    <row r="53" spans="1:15" ht="13.9" customHeight="1" x14ac:dyDescent="0.2">
      <c r="A53" s="361" t="s">
        <v>805</v>
      </c>
      <c r="B53" s="143"/>
      <c r="C53" s="143"/>
      <c r="D53" s="138"/>
      <c r="E53" s="192"/>
      <c r="F53" s="353"/>
      <c r="G53" s="165">
        <v>85</v>
      </c>
      <c r="H53" s="147"/>
      <c r="I53" s="147"/>
      <c r="J53" s="148">
        <f t="shared" si="9"/>
        <v>0</v>
      </c>
      <c r="K53" s="148">
        <f t="shared" si="10"/>
        <v>0</v>
      </c>
      <c r="L53" s="148">
        <f t="shared" si="11"/>
        <v>0</v>
      </c>
      <c r="M53" s="326"/>
      <c r="N53" s="326"/>
      <c r="O53" s="143"/>
    </row>
    <row r="54" spans="1:15" ht="13.9" customHeight="1" x14ac:dyDescent="0.2">
      <c r="A54" s="137" t="s">
        <v>806</v>
      </c>
      <c r="B54" s="138"/>
      <c r="C54" s="138"/>
      <c r="D54" s="138"/>
      <c r="E54" s="356"/>
      <c r="F54" s="352"/>
      <c r="G54" s="165">
        <v>85</v>
      </c>
      <c r="H54" s="147"/>
      <c r="I54" s="147"/>
      <c r="J54" s="148">
        <f t="shared" si="9"/>
        <v>0</v>
      </c>
      <c r="K54" s="148">
        <f t="shared" si="10"/>
        <v>0</v>
      </c>
      <c r="L54" s="148">
        <f t="shared" si="11"/>
        <v>0</v>
      </c>
      <c r="M54" s="326"/>
      <c r="N54" s="326"/>
      <c r="O54" s="143"/>
    </row>
    <row r="55" spans="1:15" ht="13.9" customHeight="1" x14ac:dyDescent="0.2">
      <c r="A55" s="137" t="s">
        <v>807</v>
      </c>
      <c r="B55" s="138"/>
      <c r="C55" s="138"/>
      <c r="D55" s="138"/>
      <c r="E55" s="356"/>
      <c r="F55" s="353"/>
      <c r="G55" s="165">
        <v>85</v>
      </c>
      <c r="H55" s="147"/>
      <c r="I55" s="147"/>
      <c r="J55" s="148">
        <f t="shared" si="9"/>
        <v>0</v>
      </c>
      <c r="K55" s="148">
        <f t="shared" si="10"/>
        <v>0</v>
      </c>
      <c r="L55" s="148">
        <f t="shared" si="11"/>
        <v>0</v>
      </c>
      <c r="M55" s="326"/>
      <c r="N55" s="326"/>
      <c r="O55" s="143"/>
    </row>
    <row r="56" spans="1:15" ht="13.9" customHeight="1" x14ac:dyDescent="0.2">
      <c r="A56" s="137" t="s">
        <v>808</v>
      </c>
      <c r="B56" s="138"/>
      <c r="C56" s="138"/>
      <c r="D56" s="138"/>
      <c r="E56" s="356"/>
      <c r="F56" s="352"/>
      <c r="G56" s="165">
        <v>85</v>
      </c>
      <c r="H56" s="147"/>
      <c r="I56" s="147"/>
      <c r="J56" s="148">
        <f t="shared" si="9"/>
        <v>0</v>
      </c>
      <c r="K56" s="148">
        <f t="shared" si="10"/>
        <v>0</v>
      </c>
      <c r="L56" s="148">
        <f t="shared" si="11"/>
        <v>0</v>
      </c>
      <c r="M56" s="326"/>
      <c r="N56" s="326"/>
      <c r="O56" s="143"/>
    </row>
    <row r="57" spans="1:15" ht="13.9" customHeight="1" x14ac:dyDescent="0.2">
      <c r="A57" s="137" t="s">
        <v>809</v>
      </c>
      <c r="B57" s="138"/>
      <c r="C57" s="138"/>
      <c r="D57" s="138"/>
      <c r="E57" s="356"/>
      <c r="F57" s="352"/>
      <c r="G57" s="165">
        <v>85</v>
      </c>
      <c r="H57" s="147"/>
      <c r="I57" s="147"/>
      <c r="J57" s="148">
        <f t="shared" si="9"/>
        <v>0</v>
      </c>
      <c r="K57" s="148">
        <f t="shared" si="10"/>
        <v>0</v>
      </c>
      <c r="L57" s="148">
        <f t="shared" si="11"/>
        <v>0</v>
      </c>
      <c r="M57" s="326"/>
      <c r="N57" s="326"/>
      <c r="O57" s="143"/>
    </row>
    <row r="58" spans="1:15" ht="15.6" customHeight="1" x14ac:dyDescent="0.2">
      <c r="A58" s="143"/>
      <c r="B58" s="143"/>
      <c r="C58" s="143"/>
      <c r="D58" s="143"/>
      <c r="E58" s="192"/>
      <c r="F58" s="328"/>
      <c r="G58" s="57"/>
      <c r="H58" s="82"/>
      <c r="I58" s="82"/>
      <c r="J58" s="346"/>
      <c r="K58" s="346"/>
      <c r="L58" s="346"/>
      <c r="M58" s="326"/>
      <c r="N58" s="326"/>
      <c r="O58" s="143"/>
    </row>
    <row r="59" spans="1:15" s="143" customFormat="1" ht="13.9" customHeight="1" x14ac:dyDescent="0.2">
      <c r="A59" s="348" t="s">
        <v>810</v>
      </c>
      <c r="B59" s="349"/>
      <c r="C59" s="349"/>
      <c r="D59" s="349"/>
      <c r="E59" s="349"/>
      <c r="F59" s="355"/>
      <c r="G59" s="293"/>
      <c r="H59" s="82"/>
      <c r="I59" s="82"/>
      <c r="J59" s="346"/>
      <c r="K59" s="346"/>
      <c r="L59" s="346"/>
      <c r="M59" s="326"/>
      <c r="N59" s="326"/>
    </row>
    <row r="60" spans="1:15" s="143" customFormat="1" ht="13.9" customHeight="1" x14ac:dyDescent="0.2">
      <c r="A60" s="137" t="s">
        <v>811</v>
      </c>
      <c r="B60" s="138"/>
      <c r="C60" s="138"/>
      <c r="D60" s="138"/>
      <c r="E60" s="349"/>
      <c r="F60" s="360"/>
      <c r="G60" s="165">
        <v>240</v>
      </c>
      <c r="H60" s="147"/>
      <c r="I60" s="147"/>
      <c r="J60" s="148">
        <f t="shared" ref="J60:J66" si="12">IF(H60=" ",0,(IF(I60=" ",0,G60*H60*I60)))</f>
        <v>0</v>
      </c>
      <c r="K60" s="148">
        <f t="shared" ref="K60:K66" si="13">0.22*J60</f>
        <v>0</v>
      </c>
      <c r="L60" s="148">
        <f t="shared" ref="L60:L66" si="14">K60+J60</f>
        <v>0</v>
      </c>
      <c r="M60" s="326"/>
      <c r="N60" s="326"/>
    </row>
    <row r="61" spans="1:15" s="143" customFormat="1" ht="13.9" customHeight="1" x14ac:dyDescent="0.2">
      <c r="A61" s="361" t="s">
        <v>812</v>
      </c>
      <c r="D61" s="138"/>
      <c r="E61" s="351"/>
      <c r="F61" s="353"/>
      <c r="G61" s="165">
        <v>240</v>
      </c>
      <c r="H61" s="147"/>
      <c r="I61" s="147"/>
      <c r="J61" s="148">
        <f t="shared" si="12"/>
        <v>0</v>
      </c>
      <c r="K61" s="148">
        <f t="shared" si="13"/>
        <v>0</v>
      </c>
      <c r="L61" s="148">
        <f t="shared" si="14"/>
        <v>0</v>
      </c>
      <c r="M61" s="326"/>
      <c r="N61" s="326"/>
    </row>
    <row r="62" spans="1:15" s="143" customFormat="1" ht="13.9" customHeight="1" x14ac:dyDescent="0.2">
      <c r="A62" s="361" t="s">
        <v>813</v>
      </c>
      <c r="B62" s="138"/>
      <c r="C62" s="138"/>
      <c r="D62" s="138"/>
      <c r="E62" s="351"/>
      <c r="F62" s="352"/>
      <c r="G62" s="165">
        <v>240</v>
      </c>
      <c r="H62" s="147"/>
      <c r="I62" s="147"/>
      <c r="J62" s="148">
        <f t="shared" si="12"/>
        <v>0</v>
      </c>
      <c r="K62" s="148">
        <f t="shared" si="13"/>
        <v>0</v>
      </c>
      <c r="L62" s="148">
        <f t="shared" si="14"/>
        <v>0</v>
      </c>
      <c r="M62" s="326"/>
      <c r="N62" s="326"/>
    </row>
    <row r="63" spans="1:15" s="143" customFormat="1" ht="13.9" customHeight="1" x14ac:dyDescent="0.2">
      <c r="A63" s="137" t="s">
        <v>814</v>
      </c>
      <c r="B63" s="138"/>
      <c r="C63" s="138"/>
      <c r="D63" s="138"/>
      <c r="E63" s="356"/>
      <c r="F63" s="362"/>
      <c r="G63" s="165">
        <v>240</v>
      </c>
      <c r="H63" s="147"/>
      <c r="I63" s="147"/>
      <c r="J63" s="148">
        <f t="shared" si="12"/>
        <v>0</v>
      </c>
      <c r="K63" s="148">
        <f t="shared" si="13"/>
        <v>0</v>
      </c>
      <c r="L63" s="148">
        <f t="shared" si="14"/>
        <v>0</v>
      </c>
      <c r="M63" s="326"/>
      <c r="N63" s="326"/>
    </row>
    <row r="64" spans="1:15" s="143" customFormat="1" ht="13.9" customHeight="1" x14ac:dyDescent="0.2">
      <c r="A64" s="137" t="s">
        <v>815</v>
      </c>
      <c r="B64" s="138"/>
      <c r="C64" s="138"/>
      <c r="D64" s="138"/>
      <c r="E64" s="356"/>
      <c r="F64" s="362"/>
      <c r="G64" s="165">
        <v>240</v>
      </c>
      <c r="H64" s="147"/>
      <c r="I64" s="147"/>
      <c r="J64" s="148">
        <f t="shared" si="12"/>
        <v>0</v>
      </c>
      <c r="K64" s="148">
        <f t="shared" si="13"/>
        <v>0</v>
      </c>
      <c r="L64" s="148">
        <f t="shared" si="14"/>
        <v>0</v>
      </c>
      <c r="M64" s="326"/>
      <c r="N64" s="326"/>
    </row>
    <row r="65" spans="1:15" s="143" customFormat="1" ht="13.9" customHeight="1" x14ac:dyDescent="0.2">
      <c r="A65" s="361" t="s">
        <v>816</v>
      </c>
      <c r="D65" s="138"/>
      <c r="E65" s="192"/>
      <c r="F65" s="353"/>
      <c r="G65" s="165">
        <v>240</v>
      </c>
      <c r="H65" s="147"/>
      <c r="I65" s="147"/>
      <c r="J65" s="148">
        <f t="shared" si="12"/>
        <v>0</v>
      </c>
      <c r="K65" s="148">
        <f t="shared" si="13"/>
        <v>0</v>
      </c>
      <c r="L65" s="148">
        <f t="shared" si="14"/>
        <v>0</v>
      </c>
      <c r="M65" s="326"/>
      <c r="N65" s="326"/>
    </row>
    <row r="66" spans="1:15" s="143" customFormat="1" ht="13.9" customHeight="1" x14ac:dyDescent="0.2">
      <c r="A66" s="137" t="s">
        <v>817</v>
      </c>
      <c r="B66" s="138"/>
      <c r="C66" s="138"/>
      <c r="D66" s="138"/>
      <c r="E66" s="356"/>
      <c r="F66" s="352"/>
      <c r="G66" s="165">
        <v>240</v>
      </c>
      <c r="H66" s="147"/>
      <c r="I66" s="147"/>
      <c r="J66" s="148">
        <f t="shared" si="12"/>
        <v>0</v>
      </c>
      <c r="K66" s="148">
        <f t="shared" si="13"/>
        <v>0</v>
      </c>
      <c r="L66" s="148">
        <f t="shared" si="14"/>
        <v>0</v>
      </c>
      <c r="M66" s="326"/>
      <c r="N66" s="326"/>
    </row>
    <row r="67" spans="1:15" ht="15.6" customHeight="1" x14ac:dyDescent="0.2">
      <c r="A67" s="143"/>
      <c r="B67" s="143"/>
      <c r="C67" s="143"/>
      <c r="D67" s="143"/>
      <c r="E67" s="143"/>
      <c r="F67" s="328"/>
      <c r="G67" s="57"/>
      <c r="H67" s="82"/>
      <c r="I67" s="82"/>
      <c r="J67" s="346"/>
      <c r="K67" s="346"/>
      <c r="L67" s="346"/>
      <c r="M67" s="326"/>
      <c r="N67" s="326"/>
      <c r="O67" s="143"/>
    </row>
    <row r="68" spans="1:15" s="337" customFormat="1" ht="15.6" customHeight="1" x14ac:dyDescent="0.2">
      <c r="A68" s="331" t="s">
        <v>818</v>
      </c>
      <c r="B68" s="332"/>
      <c r="C68" s="332"/>
      <c r="D68" s="332"/>
      <c r="E68" s="332"/>
      <c r="F68" s="336"/>
      <c r="G68" s="336"/>
      <c r="H68" s="363"/>
      <c r="I68" s="342"/>
      <c r="J68" s="343"/>
      <c r="K68" s="343"/>
      <c r="L68" s="343"/>
      <c r="M68" s="336"/>
      <c r="N68" s="336"/>
      <c r="O68" s="332"/>
    </row>
    <row r="69" spans="1:15" ht="13.9" customHeight="1" x14ac:dyDescent="0.2">
      <c r="A69" s="344" t="s">
        <v>819</v>
      </c>
      <c r="B69" s="138"/>
      <c r="C69" s="138"/>
      <c r="D69" s="138"/>
      <c r="E69" s="356"/>
      <c r="F69" s="352"/>
      <c r="G69" s="165">
        <v>400</v>
      </c>
      <c r="H69" s="147"/>
      <c r="I69" s="147"/>
      <c r="J69" s="148">
        <f>IF(H69=" ",0,(IF(I69=" ",0,G69*H69*I69)))</f>
        <v>0</v>
      </c>
      <c r="K69" s="148">
        <f>0.22*J69</f>
        <v>0</v>
      </c>
      <c r="L69" s="148">
        <f>K69+J69</f>
        <v>0</v>
      </c>
      <c r="M69" s="326"/>
      <c r="N69" s="326"/>
      <c r="O69" s="143"/>
    </row>
    <row r="70" spans="1:15" ht="13.9" customHeight="1" x14ac:dyDescent="0.2">
      <c r="A70" s="357" t="s">
        <v>820</v>
      </c>
      <c r="B70" s="138"/>
      <c r="C70" s="138"/>
      <c r="D70" s="138"/>
      <c r="E70" s="356"/>
      <c r="F70" s="352"/>
      <c r="G70" s="165">
        <v>250</v>
      </c>
      <c r="H70" s="147"/>
      <c r="I70" s="147"/>
      <c r="J70" s="148">
        <f>IF(H70=" ",0,(IF(I70=" ",0,G70*H70*I70)))</f>
        <v>0</v>
      </c>
      <c r="K70" s="148">
        <f>0.22*J70</f>
        <v>0</v>
      </c>
      <c r="L70" s="148">
        <f>K70+J70</f>
        <v>0</v>
      </c>
      <c r="M70" s="326"/>
      <c r="N70" s="326"/>
      <c r="O70" s="143"/>
    </row>
    <row r="71" spans="1:15" ht="13.9" customHeight="1" x14ac:dyDescent="0.2">
      <c r="A71" s="357" t="s">
        <v>821</v>
      </c>
      <c r="B71" s="138"/>
      <c r="C71" s="138"/>
      <c r="D71" s="138"/>
      <c r="E71" s="356"/>
      <c r="F71" s="352"/>
      <c r="G71" s="165">
        <v>120</v>
      </c>
      <c r="H71" s="147"/>
      <c r="I71" s="147"/>
      <c r="J71" s="148">
        <f>IF(H71=" ",0,(IF(I71=" ",0,G71*H71*I71)))</f>
        <v>0</v>
      </c>
      <c r="K71" s="148">
        <f>0.22*J71</f>
        <v>0</v>
      </c>
      <c r="L71" s="148">
        <f>K71+J71</f>
        <v>0</v>
      </c>
      <c r="M71" s="326"/>
      <c r="N71" s="326"/>
      <c r="O71" s="143"/>
    </row>
    <row r="72" spans="1:15" ht="13.9" customHeight="1" x14ac:dyDescent="0.2">
      <c r="A72" s="344" t="s">
        <v>822</v>
      </c>
      <c r="B72" s="138"/>
      <c r="C72" s="138"/>
      <c r="D72" s="138"/>
      <c r="E72" s="356"/>
      <c r="F72" s="353"/>
      <c r="G72" s="324">
        <v>100</v>
      </c>
      <c r="H72" s="147"/>
      <c r="I72" s="147"/>
      <c r="J72" s="148">
        <f>IF(H72=" ",0,(IF(I72=" ",0,G72*H72*I72)))</f>
        <v>0</v>
      </c>
      <c r="K72" s="148">
        <f>0.22*J72</f>
        <v>0</v>
      </c>
      <c r="L72" s="148">
        <f>K72+J72</f>
        <v>0</v>
      </c>
      <c r="M72" s="326"/>
      <c r="N72" s="326"/>
      <c r="O72" s="143"/>
    </row>
    <row r="73" spans="1:15" ht="15.6" customHeight="1" x14ac:dyDescent="0.2">
      <c r="A73" s="143"/>
      <c r="B73" s="143"/>
      <c r="C73" s="143"/>
      <c r="D73" s="143"/>
      <c r="E73" s="143"/>
      <c r="F73" s="364"/>
      <c r="G73" s="365"/>
      <c r="H73" s="82"/>
      <c r="I73" s="82"/>
      <c r="J73" s="346"/>
      <c r="K73" s="346"/>
      <c r="L73" s="346"/>
      <c r="M73" s="326"/>
      <c r="N73" s="326"/>
      <c r="O73" s="143"/>
    </row>
    <row r="74" spans="1:15" ht="15.6" customHeight="1" x14ac:dyDescent="0.2">
      <c r="A74" s="433" t="s">
        <v>235</v>
      </c>
      <c r="B74" s="433"/>
      <c r="C74" s="143"/>
      <c r="D74" s="143"/>
      <c r="E74" s="143"/>
      <c r="F74" s="144"/>
      <c r="G74" s="192"/>
      <c r="H74" s="82"/>
      <c r="I74" s="82"/>
      <c r="J74" s="346"/>
      <c r="K74" s="346"/>
      <c r="L74" s="346"/>
      <c r="M74" s="326"/>
      <c r="N74" s="326"/>
      <c r="O74" s="143"/>
    </row>
    <row r="75" spans="1:15" ht="13.9" customHeight="1" x14ac:dyDescent="0.2">
      <c r="A75" s="357" t="s">
        <v>823</v>
      </c>
      <c r="B75" s="366"/>
      <c r="C75" s="138"/>
      <c r="D75" s="138"/>
      <c r="E75" s="356"/>
      <c r="F75" s="138"/>
      <c r="G75" s="165">
        <v>30</v>
      </c>
      <c r="H75" s="147"/>
      <c r="I75" s="147"/>
      <c r="J75" s="148">
        <f>IF(H75=" ",0,(IF(I75=" ",0,G75*H75*I75)))</f>
        <v>0</v>
      </c>
      <c r="K75" s="148">
        <f>0.22*J75</f>
        <v>0</v>
      </c>
      <c r="L75" s="148">
        <f>K75+J75</f>
        <v>0</v>
      </c>
      <c r="M75" s="326"/>
      <c r="N75" s="326"/>
      <c r="O75" s="143"/>
    </row>
    <row r="76" spans="1:15" ht="13.9" customHeight="1" x14ac:dyDescent="0.2">
      <c r="A76" s="344" t="s">
        <v>824</v>
      </c>
      <c r="B76" s="367"/>
      <c r="C76" s="138"/>
      <c r="D76" s="138"/>
      <c r="E76" s="356"/>
      <c r="F76" s="138"/>
      <c r="G76" s="165">
        <v>47</v>
      </c>
      <c r="H76" s="147"/>
      <c r="I76" s="147"/>
      <c r="J76" s="148">
        <f>IF(H76=" ",0,(IF(I76=" ",0,G76*H76*I76)))</f>
        <v>0</v>
      </c>
      <c r="K76" s="148">
        <f>0.22*J76</f>
        <v>0</v>
      </c>
      <c r="L76" s="148">
        <f>K76+J76</f>
        <v>0</v>
      </c>
      <c r="M76" s="326"/>
      <c r="N76" s="326"/>
      <c r="O76" s="143"/>
    </row>
    <row r="77" spans="1:15" ht="13.9" customHeight="1" x14ac:dyDescent="0.2">
      <c r="A77" s="344" t="s">
        <v>825</v>
      </c>
      <c r="B77" s="367"/>
      <c r="C77" s="138"/>
      <c r="D77" s="138"/>
      <c r="E77" s="356"/>
      <c r="F77" s="138"/>
      <c r="G77" s="165">
        <v>20</v>
      </c>
      <c r="H77" s="147"/>
      <c r="I77" s="147"/>
      <c r="J77" s="148">
        <f>IF(H77=" ",0,(IF(I77=" ",0,G77*H77*I77)))</f>
        <v>0</v>
      </c>
      <c r="K77" s="148">
        <f>0.22*J77</f>
        <v>0</v>
      </c>
      <c r="L77" s="148">
        <f>K77+J77</f>
        <v>0</v>
      </c>
      <c r="M77" s="326"/>
      <c r="N77" s="326"/>
      <c r="O77" s="143"/>
    </row>
    <row r="78" spans="1:15" ht="13.9" customHeight="1" x14ac:dyDescent="0.2">
      <c r="A78" s="344" t="s">
        <v>826</v>
      </c>
      <c r="B78" s="367"/>
      <c r="C78" s="138"/>
      <c r="D78" s="138"/>
      <c r="E78" s="356"/>
      <c r="F78" s="138"/>
      <c r="G78" s="165">
        <v>35</v>
      </c>
      <c r="H78" s="147"/>
      <c r="I78" s="147"/>
      <c r="J78" s="148">
        <f>IF(H78=" ",0,(IF(I78=" ",0,G78*H78*I78)))</f>
        <v>0</v>
      </c>
      <c r="K78" s="148">
        <f>0.22*J78</f>
        <v>0</v>
      </c>
      <c r="L78" s="148">
        <f>K78+J78</f>
        <v>0</v>
      </c>
      <c r="M78" s="326"/>
      <c r="N78" s="326"/>
      <c r="O78" s="143"/>
    </row>
    <row r="79" spans="1:15" ht="13.9" customHeight="1" x14ac:dyDescent="0.2">
      <c r="A79" s="344" t="s">
        <v>827</v>
      </c>
      <c r="B79" s="367"/>
      <c r="C79" s="138"/>
      <c r="D79" s="138"/>
      <c r="E79" s="356"/>
      <c r="F79" s="138"/>
      <c r="G79" s="165">
        <v>100</v>
      </c>
      <c r="H79" s="147"/>
      <c r="I79" s="147"/>
      <c r="J79" s="148">
        <f>IF(H79=" ",0,(IF(I79=" ",0,G79*H79*I79)))</f>
        <v>0</v>
      </c>
      <c r="K79" s="148">
        <f>0.22*J79</f>
        <v>0</v>
      </c>
      <c r="L79" s="148">
        <f>K79+J79</f>
        <v>0</v>
      </c>
      <c r="M79" s="326"/>
      <c r="N79" s="326"/>
      <c r="O79" s="143"/>
    </row>
    <row r="80" spans="1:15" x14ac:dyDescent="0.2">
      <c r="A80" s="143"/>
      <c r="B80" s="143"/>
      <c r="C80" s="143"/>
      <c r="D80" s="143"/>
      <c r="E80" s="143"/>
      <c r="F80" s="368"/>
      <c r="G80" s="80"/>
      <c r="H80" s="82"/>
      <c r="I80" s="82"/>
      <c r="J80" s="338"/>
      <c r="K80" s="338"/>
      <c r="L80" s="338"/>
      <c r="M80" s="326"/>
      <c r="N80" s="326"/>
      <c r="O80" s="143"/>
    </row>
    <row r="81" spans="1:15" ht="15.6" customHeight="1" x14ac:dyDescent="0.2">
      <c r="A81" s="434" t="s">
        <v>108</v>
      </c>
      <c r="B81" s="434"/>
      <c r="C81" s="143"/>
      <c r="D81" s="143"/>
      <c r="E81" s="143"/>
      <c r="F81" s="143"/>
      <c r="G81" s="192"/>
      <c r="H81" s="82"/>
      <c r="I81" s="82"/>
      <c r="J81" s="346"/>
      <c r="K81" s="346"/>
      <c r="L81" s="346"/>
      <c r="M81" s="326"/>
      <c r="N81" s="326"/>
      <c r="O81" s="143"/>
    </row>
    <row r="82" spans="1:15" s="143" customFormat="1" ht="13.9" customHeight="1" x14ac:dyDescent="0.2">
      <c r="A82" s="328" t="s">
        <v>828</v>
      </c>
      <c r="F82" s="326"/>
      <c r="G82" s="326"/>
      <c r="H82" s="369"/>
      <c r="I82" s="82"/>
      <c r="J82" s="346"/>
      <c r="K82" s="346"/>
      <c r="L82" s="346"/>
      <c r="M82" s="326"/>
      <c r="N82" s="326"/>
    </row>
    <row r="83" spans="1:15" s="143" customFormat="1" ht="13.9" customHeight="1" x14ac:dyDescent="0.2">
      <c r="A83" s="137" t="s">
        <v>829</v>
      </c>
      <c r="B83" s="138"/>
      <c r="C83" s="138"/>
      <c r="D83" s="138"/>
      <c r="E83" s="138"/>
      <c r="F83" s="358"/>
      <c r="G83" s="146">
        <v>14</v>
      </c>
      <c r="H83" s="147"/>
      <c r="I83" s="147"/>
      <c r="J83" s="148">
        <f>IF(H83=" ",0,(IF(I83=" ",0,G83*H83*I83)))</f>
        <v>0</v>
      </c>
      <c r="K83" s="148">
        <f>0.22*J83</f>
        <v>0</v>
      </c>
      <c r="L83" s="148">
        <f>K83+J83</f>
        <v>0</v>
      </c>
      <c r="M83" s="326"/>
      <c r="N83" s="326"/>
    </row>
    <row r="84" spans="1:15" s="143" customFormat="1" ht="13.9" customHeight="1" x14ac:dyDescent="0.2">
      <c r="A84" s="137" t="s">
        <v>830</v>
      </c>
      <c r="B84" s="138"/>
      <c r="C84" s="138"/>
      <c r="D84" s="138"/>
      <c r="E84" s="138"/>
      <c r="F84" s="358"/>
      <c r="G84" s="146">
        <v>15</v>
      </c>
      <c r="H84" s="147"/>
      <c r="I84" s="147"/>
      <c r="J84" s="148">
        <f>IF(H84=" ",0,(IF(I84=" ",0,G84*H84*I84)))</f>
        <v>0</v>
      </c>
      <c r="K84" s="148">
        <f>0.22*J84</f>
        <v>0</v>
      </c>
      <c r="L84" s="148">
        <f>K84+J84</f>
        <v>0</v>
      </c>
      <c r="M84" s="326"/>
      <c r="N84" s="326"/>
    </row>
    <row r="85" spans="1:15" s="143" customFormat="1" ht="13.9" customHeight="1" x14ac:dyDescent="0.2">
      <c r="A85" s="137" t="s">
        <v>831</v>
      </c>
      <c r="B85" s="349"/>
      <c r="C85" s="349"/>
      <c r="D85" s="349"/>
      <c r="E85" s="370"/>
      <c r="F85" s="371"/>
      <c r="G85" s="282">
        <v>25</v>
      </c>
      <c r="H85" s="147"/>
      <c r="I85" s="147"/>
      <c r="J85" s="148">
        <f>IF(H85=" ",0,(IF(I85=" ",0,G85*H85*I85)))</f>
        <v>0</v>
      </c>
      <c r="K85" s="148">
        <f>0.22*J85</f>
        <v>0</v>
      </c>
      <c r="L85" s="148">
        <f>K85+J85</f>
        <v>0</v>
      </c>
      <c r="M85" s="326"/>
      <c r="N85" s="326"/>
    </row>
    <row r="86" spans="1:15" s="143" customFormat="1" ht="15.6" customHeight="1" x14ac:dyDescent="0.2">
      <c r="F86" s="368"/>
      <c r="G86" s="291"/>
      <c r="H86" s="82"/>
      <c r="I86" s="82"/>
      <c r="J86" s="338"/>
      <c r="K86" s="338"/>
      <c r="L86" s="338"/>
      <c r="M86" s="326"/>
      <c r="N86" s="326"/>
    </row>
    <row r="87" spans="1:15" s="143" customFormat="1" ht="13.9" customHeight="1" x14ac:dyDescent="0.2">
      <c r="A87" s="328" t="s">
        <v>832</v>
      </c>
      <c r="F87" s="326"/>
      <c r="G87" s="326"/>
      <c r="H87" s="369"/>
      <c r="I87" s="82"/>
      <c r="J87" s="346"/>
      <c r="K87" s="346"/>
      <c r="L87" s="346"/>
      <c r="M87" s="326"/>
      <c r="N87" s="326"/>
    </row>
    <row r="88" spans="1:15" s="143" customFormat="1" ht="13.9" customHeight="1" x14ac:dyDescent="0.2">
      <c r="A88" s="137" t="s">
        <v>833</v>
      </c>
      <c r="B88" s="138"/>
      <c r="C88" s="138"/>
      <c r="D88" s="138"/>
      <c r="E88" s="138"/>
      <c r="F88" s="358"/>
      <c r="G88" s="146">
        <v>70</v>
      </c>
      <c r="H88" s="147"/>
      <c r="I88" s="147"/>
      <c r="J88" s="148">
        <f>IF(H88=" ",0,(IF(I88=" ",0,G88*H88*I88)))</f>
        <v>0</v>
      </c>
      <c r="K88" s="148">
        <f>0.22*J88</f>
        <v>0</v>
      </c>
      <c r="L88" s="148">
        <f>K88+J88</f>
        <v>0</v>
      </c>
      <c r="M88" s="326"/>
      <c r="N88" s="326"/>
    </row>
    <row r="89" spans="1:15" s="143" customFormat="1" ht="15.6" customHeight="1" x14ac:dyDescent="0.2">
      <c r="F89" s="368"/>
      <c r="G89" s="80"/>
      <c r="H89" s="82"/>
      <c r="I89" s="82"/>
      <c r="J89" s="338"/>
      <c r="K89" s="338"/>
      <c r="L89" s="338"/>
      <c r="M89" s="326"/>
      <c r="N89" s="326"/>
    </row>
    <row r="90" spans="1:15" s="143" customFormat="1" ht="13.9" customHeight="1" x14ac:dyDescent="0.2">
      <c r="A90" s="328" t="s">
        <v>633</v>
      </c>
      <c r="F90" s="326"/>
      <c r="G90" s="326"/>
      <c r="H90" s="369"/>
      <c r="I90" s="82"/>
      <c r="J90" s="346"/>
      <c r="K90" s="346"/>
      <c r="L90" s="346"/>
      <c r="M90" s="326"/>
      <c r="N90" s="326"/>
    </row>
    <row r="91" spans="1:15" s="143" customFormat="1" ht="13.9" customHeight="1" x14ac:dyDescent="0.2">
      <c r="A91" s="137" t="s">
        <v>720</v>
      </c>
      <c r="B91" s="138"/>
      <c r="C91" s="138"/>
      <c r="D91" s="138"/>
      <c r="E91" s="138"/>
      <c r="F91" s="358"/>
      <c r="G91" s="146">
        <v>10</v>
      </c>
      <c r="H91" s="147"/>
      <c r="I91" s="147"/>
      <c r="J91" s="148">
        <f>IF(H91=" ",0,(IF(I91=" ",0,G91*H91*I91)))</f>
        <v>0</v>
      </c>
      <c r="K91" s="148">
        <f>0.22*J91</f>
        <v>0</v>
      </c>
      <c r="L91" s="148">
        <f>K91+J91</f>
        <v>0</v>
      </c>
      <c r="M91" s="326"/>
      <c r="N91" s="326"/>
    </row>
    <row r="92" spans="1:15" s="143" customFormat="1" ht="13.9" customHeight="1" x14ac:dyDescent="0.2">
      <c r="A92" s="137" t="s">
        <v>834</v>
      </c>
      <c r="B92" s="138"/>
      <c r="C92" s="138"/>
      <c r="D92" s="138"/>
      <c r="E92" s="138"/>
      <c r="F92" s="358"/>
      <c r="G92" s="146">
        <v>10</v>
      </c>
      <c r="H92" s="147"/>
      <c r="I92" s="147"/>
      <c r="J92" s="148">
        <f>IF(H92=" ",0,(IF(I92=" ",0,G92*H92*I92)))</f>
        <v>0</v>
      </c>
      <c r="K92" s="148">
        <f>0.22*J92</f>
        <v>0</v>
      </c>
      <c r="L92" s="148">
        <f>K92+J92</f>
        <v>0</v>
      </c>
      <c r="M92" s="326"/>
      <c r="N92" s="326"/>
    </row>
    <row r="93" spans="1:15" s="143" customFormat="1" ht="13.9" customHeight="1" x14ac:dyDescent="0.2">
      <c r="A93" s="137" t="s">
        <v>835</v>
      </c>
      <c r="B93" s="138"/>
      <c r="C93" s="138"/>
      <c r="D93" s="138"/>
      <c r="E93" s="138"/>
      <c r="F93" s="358"/>
      <c r="G93" s="146">
        <v>10</v>
      </c>
      <c r="H93" s="147"/>
      <c r="I93" s="147"/>
      <c r="J93" s="148">
        <f>IF(H93=" ",0,(IF(I93=" ",0,G93*H93*I93)))</f>
        <v>0</v>
      </c>
      <c r="K93" s="148">
        <f>0.22*J93</f>
        <v>0</v>
      </c>
      <c r="L93" s="148">
        <f>K93+J93</f>
        <v>0</v>
      </c>
      <c r="M93" s="326"/>
      <c r="N93" s="326"/>
    </row>
    <row r="94" spans="1:15" s="143" customFormat="1" ht="13.9" customHeight="1" x14ac:dyDescent="0.2">
      <c r="A94" s="137" t="s">
        <v>766</v>
      </c>
      <c r="B94" s="138"/>
      <c r="C94" s="138"/>
      <c r="D94" s="138"/>
      <c r="E94" s="138"/>
      <c r="F94" s="358"/>
      <c r="G94" s="146">
        <v>10</v>
      </c>
      <c r="H94" s="147"/>
      <c r="I94" s="147"/>
      <c r="J94" s="148">
        <f>IF(H94=" ",0,(IF(I94=" ",0,G94*H94*I94)))</f>
        <v>0</v>
      </c>
      <c r="K94" s="148">
        <f>0.22*J94</f>
        <v>0</v>
      </c>
      <c r="L94" s="148">
        <f>K94+J94</f>
        <v>0</v>
      </c>
      <c r="M94" s="326"/>
      <c r="N94" s="326"/>
    </row>
    <row r="95" spans="1:15" s="143" customFormat="1" ht="13.9" customHeight="1" x14ac:dyDescent="0.2">
      <c r="A95" s="137" t="s">
        <v>836</v>
      </c>
      <c r="B95" s="349"/>
      <c r="C95" s="349"/>
      <c r="D95" s="349"/>
      <c r="E95" s="370"/>
      <c r="F95" s="371"/>
      <c r="G95" s="146">
        <v>10</v>
      </c>
      <c r="H95" s="147"/>
      <c r="I95" s="147"/>
      <c r="J95" s="148">
        <f>IF(H95=" ",0,(IF(I95=" ",0,G95*H95*I95)))</f>
        <v>0</v>
      </c>
      <c r="K95" s="148">
        <f>0.22*J95</f>
        <v>0</v>
      </c>
      <c r="L95" s="148">
        <f>K95+J95</f>
        <v>0</v>
      </c>
      <c r="M95" s="326"/>
      <c r="N95" s="326"/>
    </row>
    <row r="96" spans="1:15" s="143" customFormat="1" ht="15.6" customHeight="1" x14ac:dyDescent="0.2">
      <c r="F96" s="368"/>
      <c r="G96" s="80"/>
      <c r="H96" s="82"/>
      <c r="I96" s="82"/>
      <c r="J96" s="338"/>
      <c r="K96" s="338"/>
      <c r="L96" s="338"/>
      <c r="M96" s="326"/>
      <c r="N96" s="326"/>
    </row>
    <row r="97" spans="1:15" ht="13.9" customHeight="1" x14ac:dyDescent="0.2">
      <c r="A97" s="328" t="s">
        <v>837</v>
      </c>
      <c r="B97" s="143"/>
      <c r="C97" s="143"/>
      <c r="D97" s="372"/>
      <c r="E97" s="372"/>
      <c r="F97" s="368"/>
      <c r="G97" s="80"/>
      <c r="H97" s="82"/>
      <c r="I97" s="82"/>
      <c r="J97" s="346"/>
      <c r="K97" s="346"/>
      <c r="L97" s="346"/>
      <c r="M97" s="326"/>
      <c r="N97" s="326"/>
      <c r="O97" s="143"/>
    </row>
    <row r="98" spans="1:15" ht="13.9" customHeight="1" x14ac:dyDescent="0.2">
      <c r="A98" s="137" t="s">
        <v>576</v>
      </c>
      <c r="B98" s="138"/>
      <c r="C98" s="138"/>
      <c r="D98" s="373"/>
      <c r="E98" s="141"/>
      <c r="F98" s="374"/>
      <c r="G98" s="375">
        <v>4</v>
      </c>
      <c r="H98" s="147"/>
      <c r="I98" s="147"/>
      <c r="J98" s="148">
        <f t="shared" ref="J98:J119" si="15">IF(H98=" ",0,(IF(I98=" ",0,G98*H98*I98)))</f>
        <v>0</v>
      </c>
      <c r="K98" s="148">
        <f t="shared" ref="K98:K119" si="16">0.22*J98</f>
        <v>0</v>
      </c>
      <c r="L98" s="148">
        <f t="shared" ref="L98:L119" si="17">K98+J98</f>
        <v>0</v>
      </c>
      <c r="M98" s="326"/>
      <c r="N98" s="326"/>
      <c r="O98" s="143"/>
    </row>
    <row r="99" spans="1:15" ht="13.9" customHeight="1" x14ac:dyDescent="0.2">
      <c r="A99" s="137" t="s">
        <v>577</v>
      </c>
      <c r="B99" s="138"/>
      <c r="C99" s="138"/>
      <c r="D99" s="373"/>
      <c r="E99" s="376"/>
      <c r="F99" s="144"/>
      <c r="G99" s="375">
        <v>4</v>
      </c>
      <c r="H99" s="147"/>
      <c r="I99" s="147"/>
      <c r="J99" s="148">
        <f t="shared" si="15"/>
        <v>0</v>
      </c>
      <c r="K99" s="148">
        <f t="shared" si="16"/>
        <v>0</v>
      </c>
      <c r="L99" s="148">
        <f t="shared" si="17"/>
        <v>0</v>
      </c>
      <c r="M99" s="326"/>
      <c r="N99" s="326"/>
      <c r="O99" s="143"/>
    </row>
    <row r="100" spans="1:15" ht="13.9" customHeight="1" x14ac:dyDescent="0.2">
      <c r="A100" s="377" t="s">
        <v>578</v>
      </c>
      <c r="B100" s="143"/>
      <c r="C100" s="143"/>
      <c r="D100" s="373"/>
      <c r="E100" s="141"/>
      <c r="F100" s="358"/>
      <c r="G100" s="375">
        <v>4</v>
      </c>
      <c r="H100" s="147"/>
      <c r="I100" s="147"/>
      <c r="J100" s="148">
        <f t="shared" si="15"/>
        <v>0</v>
      </c>
      <c r="K100" s="148">
        <f t="shared" si="16"/>
        <v>0</v>
      </c>
      <c r="L100" s="148">
        <f t="shared" si="17"/>
        <v>0</v>
      </c>
      <c r="M100" s="326"/>
      <c r="N100" s="326"/>
      <c r="O100" s="143"/>
    </row>
    <row r="101" spans="1:15" ht="13.9" customHeight="1" x14ac:dyDescent="0.2">
      <c r="A101" s="378" t="s">
        <v>529</v>
      </c>
      <c r="B101" s="142"/>
      <c r="C101" s="142"/>
      <c r="D101" s="379"/>
      <c r="E101" s="376"/>
      <c r="F101" s="368"/>
      <c r="G101" s="146">
        <v>7</v>
      </c>
      <c r="H101" s="147"/>
      <c r="I101" s="147"/>
      <c r="J101" s="148">
        <f t="shared" si="15"/>
        <v>0</v>
      </c>
      <c r="K101" s="148">
        <f t="shared" si="16"/>
        <v>0</v>
      </c>
      <c r="L101" s="148">
        <f t="shared" si="17"/>
        <v>0</v>
      </c>
      <c r="M101" s="326"/>
      <c r="N101" s="326"/>
      <c r="O101" s="143"/>
    </row>
    <row r="102" spans="1:15" ht="13.9" customHeight="1" x14ac:dyDescent="0.2">
      <c r="A102" s="137" t="s">
        <v>530</v>
      </c>
      <c r="B102" s="138"/>
      <c r="C102" s="380"/>
      <c r="D102" s="138"/>
      <c r="E102" s="138"/>
      <c r="F102" s="358"/>
      <c r="G102" s="375">
        <v>4</v>
      </c>
      <c r="H102" s="147"/>
      <c r="I102" s="147"/>
      <c r="J102" s="148">
        <f t="shared" si="15"/>
        <v>0</v>
      </c>
      <c r="K102" s="148">
        <f t="shared" si="16"/>
        <v>0</v>
      </c>
      <c r="L102" s="148">
        <f t="shared" si="17"/>
        <v>0</v>
      </c>
      <c r="M102" s="326"/>
      <c r="N102" s="326"/>
      <c r="O102" s="143"/>
    </row>
    <row r="103" spans="1:15" ht="13.9" customHeight="1" x14ac:dyDescent="0.2">
      <c r="A103" s="137" t="s">
        <v>531</v>
      </c>
      <c r="B103" s="138"/>
      <c r="C103" s="380"/>
      <c r="D103" s="138"/>
      <c r="E103" s="143"/>
      <c r="F103" s="368"/>
      <c r="G103" s="375">
        <v>4</v>
      </c>
      <c r="H103" s="147"/>
      <c r="I103" s="147"/>
      <c r="J103" s="148">
        <f t="shared" si="15"/>
        <v>0</v>
      </c>
      <c r="K103" s="148">
        <f t="shared" si="16"/>
        <v>0</v>
      </c>
      <c r="L103" s="148">
        <f t="shared" si="17"/>
        <v>0</v>
      </c>
      <c r="M103" s="326"/>
      <c r="N103" s="326"/>
      <c r="O103" s="143"/>
    </row>
    <row r="104" spans="1:15" ht="13.9" customHeight="1" x14ac:dyDescent="0.2">
      <c r="A104" s="137" t="s">
        <v>532</v>
      </c>
      <c r="B104" s="138"/>
      <c r="C104" s="380"/>
      <c r="D104" s="138"/>
      <c r="E104" s="138"/>
      <c r="F104" s="358"/>
      <c r="G104" s="375">
        <v>4</v>
      </c>
      <c r="H104" s="147"/>
      <c r="I104" s="147"/>
      <c r="J104" s="148">
        <f t="shared" si="15"/>
        <v>0</v>
      </c>
      <c r="K104" s="148">
        <f t="shared" si="16"/>
        <v>0</v>
      </c>
      <c r="L104" s="148">
        <f t="shared" si="17"/>
        <v>0</v>
      </c>
      <c r="M104" s="326"/>
      <c r="N104" s="326"/>
      <c r="O104" s="143"/>
    </row>
    <row r="105" spans="1:15" ht="13.9" customHeight="1" x14ac:dyDescent="0.2">
      <c r="A105" s="137" t="s">
        <v>533</v>
      </c>
      <c r="B105" s="138"/>
      <c r="C105" s="380"/>
      <c r="D105" s="138"/>
      <c r="E105" s="143"/>
      <c r="F105" s="368"/>
      <c r="G105" s="375">
        <v>4</v>
      </c>
      <c r="H105" s="147"/>
      <c r="I105" s="147"/>
      <c r="J105" s="148">
        <f t="shared" si="15"/>
        <v>0</v>
      </c>
      <c r="K105" s="148">
        <f t="shared" si="16"/>
        <v>0</v>
      </c>
      <c r="L105" s="148">
        <f t="shared" si="17"/>
        <v>0</v>
      </c>
      <c r="M105" s="326"/>
      <c r="N105" s="326"/>
      <c r="O105" s="143"/>
    </row>
    <row r="106" spans="1:15" ht="13.9" customHeight="1" x14ac:dyDescent="0.2">
      <c r="A106" s="137" t="s">
        <v>534</v>
      </c>
      <c r="B106" s="138"/>
      <c r="C106" s="380"/>
      <c r="D106" s="138"/>
      <c r="E106" s="138"/>
      <c r="F106" s="145"/>
      <c r="G106" s="375">
        <v>4</v>
      </c>
      <c r="H106" s="147"/>
      <c r="I106" s="147"/>
      <c r="J106" s="148">
        <f t="shared" si="15"/>
        <v>0</v>
      </c>
      <c r="K106" s="148">
        <f t="shared" si="16"/>
        <v>0</v>
      </c>
      <c r="L106" s="148">
        <f t="shared" si="17"/>
        <v>0</v>
      </c>
      <c r="M106" s="326"/>
      <c r="N106" s="326"/>
      <c r="O106" s="143"/>
    </row>
    <row r="107" spans="1:15" ht="13.9" customHeight="1" x14ac:dyDescent="0.2">
      <c r="A107" s="137" t="s">
        <v>535</v>
      </c>
      <c r="B107" s="138"/>
      <c r="C107" s="138"/>
      <c r="D107" s="138"/>
      <c r="E107" s="138"/>
      <c r="F107" s="374"/>
      <c r="G107" s="375">
        <v>4</v>
      </c>
      <c r="H107" s="147"/>
      <c r="I107" s="147"/>
      <c r="J107" s="148">
        <f t="shared" si="15"/>
        <v>0</v>
      </c>
      <c r="K107" s="148">
        <f t="shared" si="16"/>
        <v>0</v>
      </c>
      <c r="L107" s="148">
        <f t="shared" si="17"/>
        <v>0</v>
      </c>
      <c r="M107" s="326"/>
      <c r="N107" s="326"/>
      <c r="O107" s="143"/>
    </row>
    <row r="108" spans="1:15" ht="13.9" customHeight="1" x14ac:dyDescent="0.2">
      <c r="A108" s="137" t="s">
        <v>838</v>
      </c>
      <c r="B108" s="138"/>
      <c r="C108" s="138"/>
      <c r="D108" s="373"/>
      <c r="E108" s="141"/>
      <c r="F108" s="358"/>
      <c r="G108" s="146">
        <v>7</v>
      </c>
      <c r="H108" s="147"/>
      <c r="I108" s="147"/>
      <c r="J108" s="148">
        <f t="shared" si="15"/>
        <v>0</v>
      </c>
      <c r="K108" s="148">
        <f t="shared" si="16"/>
        <v>0</v>
      </c>
      <c r="L108" s="148">
        <f t="shared" si="17"/>
        <v>0</v>
      </c>
      <c r="M108" s="326"/>
      <c r="N108" s="326"/>
      <c r="O108" s="143"/>
    </row>
    <row r="109" spans="1:15" ht="13.9" customHeight="1" x14ac:dyDescent="0.2">
      <c r="A109" s="137" t="s">
        <v>839</v>
      </c>
      <c r="B109" s="138"/>
      <c r="C109" s="138"/>
      <c r="D109" s="380"/>
      <c r="E109" s="141"/>
      <c r="F109" s="145"/>
      <c r="G109" s="375">
        <v>4</v>
      </c>
      <c r="H109" s="147"/>
      <c r="I109" s="147"/>
      <c r="J109" s="148">
        <f t="shared" si="15"/>
        <v>0</v>
      </c>
      <c r="K109" s="148">
        <f t="shared" si="16"/>
        <v>0</v>
      </c>
      <c r="L109" s="148">
        <f t="shared" si="17"/>
        <v>0</v>
      </c>
      <c r="M109" s="326"/>
      <c r="N109" s="326"/>
      <c r="O109" s="143"/>
    </row>
    <row r="110" spans="1:15" ht="13.9" customHeight="1" x14ac:dyDescent="0.2">
      <c r="A110" s="344" t="s">
        <v>752</v>
      </c>
      <c r="B110" s="138"/>
      <c r="C110" s="138"/>
      <c r="D110" s="380"/>
      <c r="E110" s="141"/>
      <c r="F110" s="145"/>
      <c r="G110" s="146">
        <v>3</v>
      </c>
      <c r="H110" s="147"/>
      <c r="I110" s="147"/>
      <c r="J110" s="148">
        <f t="shared" si="15"/>
        <v>0</v>
      </c>
      <c r="K110" s="148">
        <f t="shared" si="16"/>
        <v>0</v>
      </c>
      <c r="L110" s="148">
        <f t="shared" si="17"/>
        <v>0</v>
      </c>
      <c r="M110" s="326"/>
      <c r="N110" s="326"/>
      <c r="O110" s="143"/>
    </row>
    <row r="111" spans="1:15" ht="13.9" customHeight="1" x14ac:dyDescent="0.2">
      <c r="A111" s="344" t="s">
        <v>753</v>
      </c>
      <c r="B111" s="138"/>
      <c r="C111" s="138"/>
      <c r="D111" s="380"/>
      <c r="E111" s="141"/>
      <c r="F111" s="145"/>
      <c r="G111" s="146">
        <v>3</v>
      </c>
      <c r="H111" s="147"/>
      <c r="I111" s="147"/>
      <c r="J111" s="148">
        <f t="shared" si="15"/>
        <v>0</v>
      </c>
      <c r="K111" s="148">
        <f t="shared" si="16"/>
        <v>0</v>
      </c>
      <c r="L111" s="148">
        <f t="shared" si="17"/>
        <v>0</v>
      </c>
      <c r="M111" s="326"/>
      <c r="N111" s="326"/>
      <c r="O111" s="143"/>
    </row>
    <row r="112" spans="1:15" ht="13.9" customHeight="1" x14ac:dyDescent="0.2">
      <c r="A112" s="344" t="s">
        <v>754</v>
      </c>
      <c r="B112" s="138"/>
      <c r="C112" s="138"/>
      <c r="D112" s="380"/>
      <c r="E112" s="141"/>
      <c r="F112" s="145"/>
      <c r="G112" s="146">
        <v>3</v>
      </c>
      <c r="H112" s="147"/>
      <c r="I112" s="147"/>
      <c r="J112" s="148">
        <f t="shared" si="15"/>
        <v>0</v>
      </c>
      <c r="K112" s="148">
        <f t="shared" si="16"/>
        <v>0</v>
      </c>
      <c r="L112" s="148">
        <f t="shared" si="17"/>
        <v>0</v>
      </c>
      <c r="M112" s="326"/>
      <c r="N112" s="326"/>
      <c r="O112" s="143"/>
    </row>
    <row r="113" spans="1:15" ht="13.9" customHeight="1" x14ac:dyDescent="0.2">
      <c r="A113" s="344" t="s">
        <v>755</v>
      </c>
      <c r="B113" s="138"/>
      <c r="C113" s="138"/>
      <c r="D113" s="380"/>
      <c r="E113" s="141"/>
      <c r="F113" s="145"/>
      <c r="G113" s="146">
        <v>3</v>
      </c>
      <c r="H113" s="147"/>
      <c r="I113" s="147"/>
      <c r="J113" s="148">
        <f t="shared" si="15"/>
        <v>0</v>
      </c>
      <c r="K113" s="148">
        <f t="shared" si="16"/>
        <v>0</v>
      </c>
      <c r="L113" s="148">
        <f t="shared" si="17"/>
        <v>0</v>
      </c>
      <c r="M113" s="326"/>
      <c r="N113" s="326"/>
      <c r="O113" s="143"/>
    </row>
    <row r="114" spans="1:15" ht="13.9" customHeight="1" x14ac:dyDescent="0.2">
      <c r="A114" s="378" t="s">
        <v>0</v>
      </c>
      <c r="B114" s="142"/>
      <c r="C114" s="142"/>
      <c r="D114" s="142"/>
      <c r="E114" s="141"/>
      <c r="F114" s="358"/>
      <c r="G114" s="146">
        <v>3</v>
      </c>
      <c r="H114" s="147"/>
      <c r="I114" s="147"/>
      <c r="J114" s="148">
        <f t="shared" si="15"/>
        <v>0</v>
      </c>
      <c r="K114" s="148">
        <f t="shared" si="16"/>
        <v>0</v>
      </c>
      <c r="L114" s="148">
        <f t="shared" si="17"/>
        <v>0</v>
      </c>
      <c r="M114" s="326"/>
      <c r="N114" s="326"/>
      <c r="O114" s="143"/>
    </row>
    <row r="115" spans="1:15" ht="13.9" customHeight="1" x14ac:dyDescent="0.2">
      <c r="A115" s="344" t="s">
        <v>756</v>
      </c>
      <c r="B115" s="138"/>
      <c r="C115" s="138"/>
      <c r="D115" s="138"/>
      <c r="E115" s="376"/>
      <c r="F115" s="368"/>
      <c r="G115" s="146">
        <v>4</v>
      </c>
      <c r="H115" s="147"/>
      <c r="I115" s="147"/>
      <c r="J115" s="148">
        <f t="shared" si="15"/>
        <v>0</v>
      </c>
      <c r="K115" s="148">
        <f t="shared" si="16"/>
        <v>0</v>
      </c>
      <c r="L115" s="148">
        <f t="shared" si="17"/>
        <v>0</v>
      </c>
      <c r="M115" s="326"/>
      <c r="N115" s="326"/>
      <c r="O115" s="143"/>
    </row>
    <row r="116" spans="1:15" ht="13.9" customHeight="1" x14ac:dyDescent="0.2">
      <c r="A116" s="381" t="s">
        <v>757</v>
      </c>
      <c r="B116" s="138"/>
      <c r="C116" s="143"/>
      <c r="D116" s="143"/>
      <c r="E116" s="141"/>
      <c r="F116" s="358"/>
      <c r="G116" s="146">
        <v>4</v>
      </c>
      <c r="H116" s="147"/>
      <c r="I116" s="147"/>
      <c r="J116" s="148">
        <f t="shared" si="15"/>
        <v>0</v>
      </c>
      <c r="K116" s="148">
        <f t="shared" si="16"/>
        <v>0</v>
      </c>
      <c r="L116" s="148">
        <f t="shared" si="17"/>
        <v>0</v>
      </c>
      <c r="M116" s="326"/>
      <c r="N116" s="326"/>
      <c r="O116" s="143"/>
    </row>
    <row r="117" spans="1:15" ht="13.9" customHeight="1" x14ac:dyDescent="0.2">
      <c r="A117" s="344" t="s">
        <v>758</v>
      </c>
      <c r="B117" s="138"/>
      <c r="C117" s="138"/>
      <c r="D117" s="138"/>
      <c r="E117" s="141"/>
      <c r="F117" s="358"/>
      <c r="G117" s="375">
        <v>4</v>
      </c>
      <c r="H117" s="147"/>
      <c r="I117" s="147"/>
      <c r="J117" s="148">
        <f t="shared" si="15"/>
        <v>0</v>
      </c>
      <c r="K117" s="148">
        <f t="shared" si="16"/>
        <v>0</v>
      </c>
      <c r="L117" s="148">
        <f t="shared" si="17"/>
        <v>0</v>
      </c>
      <c r="M117" s="326"/>
      <c r="N117" s="326"/>
      <c r="O117" s="143"/>
    </row>
    <row r="118" spans="1:15" ht="13.9" customHeight="1" x14ac:dyDescent="0.2">
      <c r="A118" s="381" t="s">
        <v>759</v>
      </c>
      <c r="B118" s="138"/>
      <c r="C118" s="138"/>
      <c r="D118" s="138"/>
      <c r="E118" s="141"/>
      <c r="F118" s="358"/>
      <c r="G118" s="382">
        <v>4</v>
      </c>
      <c r="H118" s="147"/>
      <c r="I118" s="147"/>
      <c r="J118" s="148">
        <f t="shared" si="15"/>
        <v>0</v>
      </c>
      <c r="K118" s="148">
        <f t="shared" si="16"/>
        <v>0</v>
      </c>
      <c r="L118" s="148">
        <f t="shared" si="17"/>
        <v>0</v>
      </c>
      <c r="M118" s="326"/>
      <c r="N118" s="326"/>
      <c r="O118" s="143"/>
    </row>
    <row r="119" spans="1:15" ht="13.9" customHeight="1" x14ac:dyDescent="0.2">
      <c r="A119" s="137" t="s">
        <v>840</v>
      </c>
      <c r="B119" s="138"/>
      <c r="C119" s="138"/>
      <c r="D119" s="138"/>
      <c r="E119" s="141"/>
      <c r="F119" s="358"/>
      <c r="G119" s="375">
        <v>7</v>
      </c>
      <c r="H119" s="147"/>
      <c r="I119" s="147"/>
      <c r="J119" s="148">
        <f t="shared" si="15"/>
        <v>0</v>
      </c>
      <c r="K119" s="148">
        <f t="shared" si="16"/>
        <v>0</v>
      </c>
      <c r="L119" s="148">
        <f t="shared" si="17"/>
        <v>0</v>
      </c>
      <c r="M119" s="326"/>
      <c r="N119" s="326"/>
      <c r="O119" s="143"/>
    </row>
    <row r="120" spans="1:15" ht="15.6" customHeight="1" x14ac:dyDescent="0.2">
      <c r="A120" s="143"/>
      <c r="B120" s="143"/>
      <c r="C120" s="143"/>
      <c r="D120" s="143"/>
      <c r="E120" s="376"/>
      <c r="F120" s="368"/>
      <c r="G120" s="291"/>
      <c r="H120" s="82"/>
      <c r="I120" s="82"/>
      <c r="J120" s="338"/>
      <c r="K120" s="338"/>
      <c r="L120" s="338"/>
      <c r="M120" s="326"/>
      <c r="N120" s="326"/>
      <c r="O120" s="143"/>
    </row>
    <row r="121" spans="1:15" ht="13.9" customHeight="1" x14ac:dyDescent="0.2">
      <c r="A121" s="328" t="s">
        <v>841</v>
      </c>
      <c r="B121" s="143"/>
      <c r="C121" s="143"/>
      <c r="D121" s="372"/>
      <c r="E121" s="372"/>
      <c r="F121" s="368"/>
      <c r="G121" s="80"/>
      <c r="H121" s="82"/>
      <c r="I121" s="82"/>
      <c r="J121" s="346"/>
      <c r="K121" s="346"/>
      <c r="L121" s="346"/>
      <c r="M121" s="326"/>
      <c r="N121" s="326"/>
      <c r="O121" s="143"/>
    </row>
    <row r="122" spans="1:15" ht="13.9" customHeight="1" x14ac:dyDescent="0.2">
      <c r="A122" s="344" t="s">
        <v>576</v>
      </c>
      <c r="B122" s="138"/>
      <c r="C122" s="138"/>
      <c r="D122" s="373"/>
      <c r="E122" s="141"/>
      <c r="F122" s="374"/>
      <c r="G122" s="375">
        <v>6</v>
      </c>
      <c r="H122" s="147"/>
      <c r="I122" s="147"/>
      <c r="J122" s="148">
        <f t="shared" ref="J122:J155" si="18">IF(H122=" ",0,(IF(I122=" ",0,G122*H122*I122)))</f>
        <v>0</v>
      </c>
      <c r="K122" s="148">
        <f t="shared" ref="K122:K155" si="19">0.22*J122</f>
        <v>0</v>
      </c>
      <c r="L122" s="148">
        <f t="shared" ref="L122:L155" si="20">K122+J122</f>
        <v>0</v>
      </c>
      <c r="M122" s="326"/>
      <c r="N122" s="326"/>
      <c r="O122" s="143"/>
    </row>
    <row r="123" spans="1:15" ht="13.9" customHeight="1" x14ac:dyDescent="0.2">
      <c r="A123" s="344" t="s">
        <v>577</v>
      </c>
      <c r="B123" s="138"/>
      <c r="C123" s="138"/>
      <c r="D123" s="373"/>
      <c r="E123" s="376"/>
      <c r="F123" s="144"/>
      <c r="G123" s="375">
        <v>6</v>
      </c>
      <c r="H123" s="147"/>
      <c r="I123" s="147"/>
      <c r="J123" s="148">
        <f t="shared" si="18"/>
        <v>0</v>
      </c>
      <c r="K123" s="148">
        <f t="shared" si="19"/>
        <v>0</v>
      </c>
      <c r="L123" s="148">
        <f t="shared" si="20"/>
        <v>0</v>
      </c>
      <c r="M123" s="326"/>
      <c r="N123" s="326"/>
      <c r="O123" s="143"/>
    </row>
    <row r="124" spans="1:15" ht="13.9" customHeight="1" x14ac:dyDescent="0.2">
      <c r="A124" s="344" t="s">
        <v>760</v>
      </c>
      <c r="B124" s="143"/>
      <c r="C124" s="143"/>
      <c r="D124" s="373"/>
      <c r="E124" s="141"/>
      <c r="F124" s="358"/>
      <c r="G124" s="375">
        <v>6</v>
      </c>
      <c r="H124" s="147"/>
      <c r="I124" s="147"/>
      <c r="J124" s="148">
        <f t="shared" si="18"/>
        <v>0</v>
      </c>
      <c r="K124" s="148">
        <f t="shared" si="19"/>
        <v>0</v>
      </c>
      <c r="L124" s="148">
        <f t="shared" si="20"/>
        <v>0</v>
      </c>
      <c r="M124" s="326"/>
      <c r="N124" s="326"/>
      <c r="O124" s="143"/>
    </row>
    <row r="125" spans="1:15" ht="13.9" customHeight="1" x14ac:dyDescent="0.2">
      <c r="A125" s="344" t="s">
        <v>529</v>
      </c>
      <c r="B125" s="142"/>
      <c r="C125" s="142"/>
      <c r="D125" s="379"/>
      <c r="E125" s="376"/>
      <c r="F125" s="368"/>
      <c r="G125" s="375">
        <v>6</v>
      </c>
      <c r="H125" s="147"/>
      <c r="I125" s="147"/>
      <c r="J125" s="148">
        <f t="shared" si="18"/>
        <v>0</v>
      </c>
      <c r="K125" s="148">
        <f t="shared" si="19"/>
        <v>0</v>
      </c>
      <c r="L125" s="148">
        <f t="shared" si="20"/>
        <v>0</v>
      </c>
      <c r="M125" s="326"/>
      <c r="N125" s="326"/>
      <c r="O125" s="143"/>
    </row>
    <row r="126" spans="1:15" ht="13.9" customHeight="1" x14ac:dyDescent="0.2">
      <c r="A126" s="344" t="s">
        <v>530</v>
      </c>
      <c r="B126" s="138"/>
      <c r="C126" s="138"/>
      <c r="D126" s="380"/>
      <c r="E126" s="141"/>
      <c r="F126" s="145"/>
      <c r="G126" s="375">
        <v>6</v>
      </c>
      <c r="H126" s="147"/>
      <c r="I126" s="147"/>
      <c r="J126" s="148">
        <f t="shared" si="18"/>
        <v>0</v>
      </c>
      <c r="K126" s="148">
        <f t="shared" si="19"/>
        <v>0</v>
      </c>
      <c r="L126" s="148">
        <f t="shared" si="20"/>
        <v>0</v>
      </c>
      <c r="M126" s="326"/>
      <c r="N126" s="326"/>
      <c r="O126" s="143"/>
    </row>
    <row r="127" spans="1:15" ht="13.9" customHeight="1" x14ac:dyDescent="0.2">
      <c r="A127" s="344" t="s">
        <v>531</v>
      </c>
      <c r="B127" s="138"/>
      <c r="C127" s="138"/>
      <c r="D127" s="380"/>
      <c r="E127" s="141"/>
      <c r="F127" s="145"/>
      <c r="G127" s="375">
        <v>6</v>
      </c>
      <c r="H127" s="147"/>
      <c r="I127" s="147"/>
      <c r="J127" s="148">
        <f t="shared" si="18"/>
        <v>0</v>
      </c>
      <c r="K127" s="148">
        <f t="shared" si="19"/>
        <v>0</v>
      </c>
      <c r="L127" s="148">
        <f t="shared" si="20"/>
        <v>0</v>
      </c>
      <c r="M127" s="326"/>
      <c r="N127" s="326"/>
      <c r="O127" s="143"/>
    </row>
    <row r="128" spans="1:15" ht="13.9" customHeight="1" x14ac:dyDescent="0.2">
      <c r="A128" s="344" t="s">
        <v>532</v>
      </c>
      <c r="B128" s="142"/>
      <c r="C128" s="142"/>
      <c r="D128" s="142"/>
      <c r="E128" s="141"/>
      <c r="F128" s="358"/>
      <c r="G128" s="375">
        <v>6</v>
      </c>
      <c r="H128" s="147"/>
      <c r="I128" s="147"/>
      <c r="J128" s="148">
        <f t="shared" si="18"/>
        <v>0</v>
      </c>
      <c r="K128" s="148">
        <f t="shared" si="19"/>
        <v>0</v>
      </c>
      <c r="L128" s="148">
        <f t="shared" si="20"/>
        <v>0</v>
      </c>
      <c r="M128" s="326"/>
      <c r="N128" s="326"/>
      <c r="O128" s="143"/>
    </row>
    <row r="129" spans="1:15" ht="13.9" customHeight="1" x14ac:dyDescent="0.2">
      <c r="A129" s="344" t="s">
        <v>533</v>
      </c>
      <c r="B129" s="138"/>
      <c r="C129" s="138"/>
      <c r="D129" s="138"/>
      <c r="E129" s="376"/>
      <c r="F129" s="368"/>
      <c r="G129" s="375">
        <v>6</v>
      </c>
      <c r="H129" s="147"/>
      <c r="I129" s="147"/>
      <c r="J129" s="148">
        <f t="shared" si="18"/>
        <v>0</v>
      </c>
      <c r="K129" s="148">
        <f t="shared" si="19"/>
        <v>0</v>
      </c>
      <c r="L129" s="148">
        <f t="shared" si="20"/>
        <v>0</v>
      </c>
      <c r="M129" s="326"/>
      <c r="N129" s="326"/>
      <c r="O129" s="143"/>
    </row>
    <row r="130" spans="1:15" ht="13.9" customHeight="1" x14ac:dyDescent="0.2">
      <c r="A130" s="344" t="s">
        <v>534</v>
      </c>
      <c r="B130" s="138"/>
      <c r="C130" s="143"/>
      <c r="D130" s="143"/>
      <c r="E130" s="141"/>
      <c r="F130" s="358"/>
      <c r="G130" s="375">
        <v>6</v>
      </c>
      <c r="H130" s="147"/>
      <c r="I130" s="147"/>
      <c r="J130" s="148">
        <f t="shared" si="18"/>
        <v>0</v>
      </c>
      <c r="K130" s="148">
        <f t="shared" si="19"/>
        <v>0</v>
      </c>
      <c r="L130" s="148">
        <f t="shared" si="20"/>
        <v>0</v>
      </c>
      <c r="M130" s="326"/>
      <c r="N130" s="326"/>
      <c r="O130" s="143"/>
    </row>
    <row r="131" spans="1:15" ht="13.9" customHeight="1" x14ac:dyDescent="0.2">
      <c r="A131" s="344" t="s">
        <v>535</v>
      </c>
      <c r="B131" s="138"/>
      <c r="C131" s="138"/>
      <c r="D131" s="138"/>
      <c r="E131" s="141"/>
      <c r="F131" s="358"/>
      <c r="G131" s="375">
        <v>6</v>
      </c>
      <c r="H131" s="147"/>
      <c r="I131" s="147"/>
      <c r="J131" s="148">
        <f t="shared" si="18"/>
        <v>0</v>
      </c>
      <c r="K131" s="148">
        <f t="shared" si="19"/>
        <v>0</v>
      </c>
      <c r="L131" s="148">
        <f t="shared" si="20"/>
        <v>0</v>
      </c>
      <c r="M131" s="326"/>
      <c r="N131" s="326"/>
      <c r="O131" s="143"/>
    </row>
    <row r="132" spans="1:15" ht="13.9" customHeight="1" x14ac:dyDescent="0.2">
      <c r="A132" s="344" t="s">
        <v>752</v>
      </c>
      <c r="B132" s="138"/>
      <c r="C132" s="138"/>
      <c r="D132" s="373"/>
      <c r="E132" s="141"/>
      <c r="F132" s="358"/>
      <c r="G132" s="146">
        <v>6</v>
      </c>
      <c r="H132" s="147"/>
      <c r="I132" s="147"/>
      <c r="J132" s="148">
        <f t="shared" si="18"/>
        <v>0</v>
      </c>
      <c r="K132" s="148">
        <f t="shared" si="19"/>
        <v>0</v>
      </c>
      <c r="L132" s="148">
        <f t="shared" si="20"/>
        <v>0</v>
      </c>
      <c r="M132" s="326"/>
      <c r="N132" s="326"/>
      <c r="O132" s="143"/>
    </row>
    <row r="133" spans="1:15" ht="13.9" customHeight="1" x14ac:dyDescent="0.2">
      <c r="A133" s="344" t="s">
        <v>753</v>
      </c>
      <c r="B133" s="138"/>
      <c r="C133" s="138"/>
      <c r="D133" s="380"/>
      <c r="E133" s="141"/>
      <c r="F133" s="145"/>
      <c r="G133" s="146">
        <v>6</v>
      </c>
      <c r="H133" s="147"/>
      <c r="I133" s="147"/>
      <c r="J133" s="148">
        <f t="shared" si="18"/>
        <v>0</v>
      </c>
      <c r="K133" s="148">
        <f t="shared" si="19"/>
        <v>0</v>
      </c>
      <c r="L133" s="148">
        <f t="shared" si="20"/>
        <v>0</v>
      </c>
      <c r="M133" s="326"/>
      <c r="N133" s="326"/>
      <c r="O133" s="143"/>
    </row>
    <row r="134" spans="1:15" ht="13.9" customHeight="1" x14ac:dyDescent="0.2">
      <c r="A134" s="344" t="s">
        <v>754</v>
      </c>
      <c r="B134" s="138"/>
      <c r="C134" s="380"/>
      <c r="D134" s="138"/>
      <c r="E134" s="138"/>
      <c r="F134" s="358"/>
      <c r="G134" s="146">
        <v>6</v>
      </c>
      <c r="H134" s="147"/>
      <c r="I134" s="147"/>
      <c r="J134" s="148">
        <f t="shared" si="18"/>
        <v>0</v>
      </c>
      <c r="K134" s="148">
        <f t="shared" si="19"/>
        <v>0</v>
      </c>
      <c r="L134" s="148">
        <f t="shared" si="20"/>
        <v>0</v>
      </c>
      <c r="M134" s="326"/>
      <c r="N134" s="326"/>
      <c r="O134" s="143"/>
    </row>
    <row r="135" spans="1:15" ht="13.9" customHeight="1" x14ac:dyDescent="0.2">
      <c r="A135" s="344" t="s">
        <v>716</v>
      </c>
      <c r="B135" s="138"/>
      <c r="C135" s="380"/>
      <c r="D135" s="138"/>
      <c r="E135" s="143"/>
      <c r="F135" s="368"/>
      <c r="G135" s="146">
        <v>6</v>
      </c>
      <c r="H135" s="147"/>
      <c r="I135" s="147"/>
      <c r="J135" s="148">
        <f t="shared" si="18"/>
        <v>0</v>
      </c>
      <c r="K135" s="148">
        <f t="shared" si="19"/>
        <v>0</v>
      </c>
      <c r="L135" s="148">
        <f t="shared" si="20"/>
        <v>0</v>
      </c>
      <c r="M135" s="326"/>
      <c r="N135" s="326"/>
      <c r="O135" s="143"/>
    </row>
    <row r="136" spans="1:15" ht="13.9" customHeight="1" x14ac:dyDescent="0.2">
      <c r="A136" s="344" t="s">
        <v>717</v>
      </c>
      <c r="B136" s="138"/>
      <c r="C136" s="380"/>
      <c r="D136" s="138"/>
      <c r="E136" s="138"/>
      <c r="F136" s="358"/>
      <c r="G136" s="146">
        <v>6</v>
      </c>
      <c r="H136" s="147"/>
      <c r="I136" s="147"/>
      <c r="J136" s="148">
        <f t="shared" si="18"/>
        <v>0</v>
      </c>
      <c r="K136" s="148">
        <f t="shared" si="19"/>
        <v>0</v>
      </c>
      <c r="L136" s="148">
        <f t="shared" si="20"/>
        <v>0</v>
      </c>
      <c r="M136" s="326"/>
      <c r="N136" s="326"/>
      <c r="O136" s="143"/>
    </row>
    <row r="137" spans="1:15" ht="13.9" customHeight="1" x14ac:dyDescent="0.2">
      <c r="A137" s="344" t="s">
        <v>718</v>
      </c>
      <c r="B137" s="138"/>
      <c r="C137" s="380"/>
      <c r="D137" s="138"/>
      <c r="E137" s="143"/>
      <c r="F137" s="368"/>
      <c r="G137" s="146">
        <v>6</v>
      </c>
      <c r="H137" s="147"/>
      <c r="I137" s="147"/>
      <c r="J137" s="148">
        <f t="shared" si="18"/>
        <v>0</v>
      </c>
      <c r="K137" s="148">
        <f t="shared" si="19"/>
        <v>0</v>
      </c>
      <c r="L137" s="148">
        <f t="shared" si="20"/>
        <v>0</v>
      </c>
      <c r="M137" s="326"/>
      <c r="N137" s="326"/>
      <c r="O137" s="143"/>
    </row>
    <row r="138" spans="1:15" ht="13.9" customHeight="1" x14ac:dyDescent="0.2">
      <c r="A138" s="344" t="s">
        <v>842</v>
      </c>
      <c r="B138" s="138"/>
      <c r="C138" s="380"/>
      <c r="D138" s="138"/>
      <c r="E138" s="138"/>
      <c r="F138" s="145"/>
      <c r="G138" s="146">
        <v>6</v>
      </c>
      <c r="H138" s="147"/>
      <c r="I138" s="147"/>
      <c r="J138" s="148">
        <f t="shared" si="18"/>
        <v>0</v>
      </c>
      <c r="K138" s="148">
        <f t="shared" si="19"/>
        <v>0</v>
      </c>
      <c r="L138" s="148">
        <f t="shared" si="20"/>
        <v>0</v>
      </c>
      <c r="M138" s="326"/>
      <c r="N138" s="326"/>
      <c r="O138" s="143"/>
    </row>
    <row r="139" spans="1:15" ht="13.9" customHeight="1" x14ac:dyDescent="0.2">
      <c r="A139" s="344" t="s">
        <v>843</v>
      </c>
      <c r="B139" s="138"/>
      <c r="C139" s="138"/>
      <c r="D139" s="138"/>
      <c r="E139" s="138"/>
      <c r="F139" s="374"/>
      <c r="G139" s="146">
        <v>6</v>
      </c>
      <c r="H139" s="147"/>
      <c r="I139" s="147"/>
      <c r="J139" s="148">
        <f t="shared" si="18"/>
        <v>0</v>
      </c>
      <c r="K139" s="148">
        <f t="shared" si="19"/>
        <v>0</v>
      </c>
      <c r="L139" s="148">
        <f t="shared" si="20"/>
        <v>0</v>
      </c>
      <c r="M139" s="326"/>
      <c r="N139" s="326"/>
      <c r="O139" s="143"/>
    </row>
    <row r="140" spans="1:15" ht="13.9" customHeight="1" x14ac:dyDescent="0.2">
      <c r="A140" s="344" t="s">
        <v>844</v>
      </c>
      <c r="B140" s="138"/>
      <c r="C140" s="138"/>
      <c r="D140" s="380"/>
      <c r="E140" s="141"/>
      <c r="F140" s="145"/>
      <c r="G140" s="146">
        <v>6</v>
      </c>
      <c r="H140" s="147"/>
      <c r="I140" s="147"/>
      <c r="J140" s="148">
        <f t="shared" si="18"/>
        <v>0</v>
      </c>
      <c r="K140" s="148">
        <f t="shared" si="19"/>
        <v>0</v>
      </c>
      <c r="L140" s="148">
        <f t="shared" si="20"/>
        <v>0</v>
      </c>
      <c r="M140" s="326"/>
      <c r="N140" s="326"/>
      <c r="O140" s="143"/>
    </row>
    <row r="141" spans="1:15" ht="13.9" customHeight="1" x14ac:dyDescent="0.2">
      <c r="A141" s="344" t="s">
        <v>719</v>
      </c>
      <c r="B141" s="138"/>
      <c r="C141" s="138"/>
      <c r="D141" s="380"/>
      <c r="E141" s="141"/>
      <c r="F141" s="145"/>
      <c r="G141" s="146">
        <v>6</v>
      </c>
      <c r="H141" s="147"/>
      <c r="I141" s="147"/>
      <c r="J141" s="148">
        <f t="shared" si="18"/>
        <v>0</v>
      </c>
      <c r="K141" s="148">
        <f t="shared" si="19"/>
        <v>0</v>
      </c>
      <c r="L141" s="148">
        <f t="shared" si="20"/>
        <v>0</v>
      </c>
      <c r="M141" s="326"/>
      <c r="N141" s="326"/>
      <c r="O141" s="143"/>
    </row>
    <row r="142" spans="1:15" s="143" customFormat="1" ht="13.9" customHeight="1" x14ac:dyDescent="0.2">
      <c r="A142" s="137" t="s">
        <v>845</v>
      </c>
      <c r="B142" s="138"/>
      <c r="C142" s="138"/>
      <c r="D142" s="138"/>
      <c r="E142" s="376"/>
      <c r="F142" s="368"/>
      <c r="G142" s="146">
        <v>10</v>
      </c>
      <c r="H142" s="147"/>
      <c r="I142" s="147"/>
      <c r="J142" s="148">
        <f t="shared" si="18"/>
        <v>0</v>
      </c>
      <c r="K142" s="148">
        <f t="shared" si="19"/>
        <v>0</v>
      </c>
      <c r="L142" s="148">
        <f t="shared" si="20"/>
        <v>0</v>
      </c>
      <c r="M142" s="326"/>
      <c r="N142" s="326"/>
    </row>
    <row r="143" spans="1:15" s="143" customFormat="1" ht="13.9" customHeight="1" x14ac:dyDescent="0.2">
      <c r="A143" s="137" t="s">
        <v>846</v>
      </c>
      <c r="B143" s="138"/>
      <c r="E143" s="141"/>
      <c r="F143" s="358"/>
      <c r="G143" s="146">
        <v>10</v>
      </c>
      <c r="H143" s="147"/>
      <c r="I143" s="147"/>
      <c r="J143" s="148">
        <f t="shared" si="18"/>
        <v>0</v>
      </c>
      <c r="K143" s="148">
        <f t="shared" si="19"/>
        <v>0</v>
      </c>
      <c r="L143" s="148">
        <f t="shared" si="20"/>
        <v>0</v>
      </c>
      <c r="M143" s="326"/>
      <c r="N143" s="326"/>
    </row>
    <row r="144" spans="1:15" s="143" customFormat="1" ht="13.9" customHeight="1" x14ac:dyDescent="0.2">
      <c r="A144" s="137" t="s">
        <v>847</v>
      </c>
      <c r="B144" s="138"/>
      <c r="C144" s="138"/>
      <c r="D144" s="138"/>
      <c r="E144" s="141"/>
      <c r="F144" s="358"/>
      <c r="G144" s="146">
        <v>10</v>
      </c>
      <c r="H144" s="147"/>
      <c r="I144" s="147"/>
      <c r="J144" s="148">
        <f t="shared" si="18"/>
        <v>0</v>
      </c>
      <c r="K144" s="148">
        <f t="shared" si="19"/>
        <v>0</v>
      </c>
      <c r="L144" s="148">
        <f t="shared" si="20"/>
        <v>0</v>
      </c>
      <c r="M144" s="326"/>
      <c r="N144" s="326"/>
    </row>
    <row r="145" spans="1:14" s="143" customFormat="1" ht="13.9" customHeight="1" x14ac:dyDescent="0.2">
      <c r="A145" s="137" t="s">
        <v>848</v>
      </c>
      <c r="B145" s="138"/>
      <c r="C145" s="138"/>
      <c r="D145" s="138"/>
      <c r="E145" s="141"/>
      <c r="F145" s="358"/>
      <c r="G145" s="146">
        <v>10</v>
      </c>
      <c r="H145" s="147"/>
      <c r="I145" s="147"/>
      <c r="J145" s="148">
        <f t="shared" si="18"/>
        <v>0</v>
      </c>
      <c r="K145" s="148">
        <f t="shared" si="19"/>
        <v>0</v>
      </c>
      <c r="L145" s="148">
        <f t="shared" si="20"/>
        <v>0</v>
      </c>
      <c r="M145" s="326"/>
      <c r="N145" s="326"/>
    </row>
    <row r="146" spans="1:14" s="143" customFormat="1" ht="13.9" customHeight="1" x14ac:dyDescent="0.2">
      <c r="A146" s="137" t="s">
        <v>849</v>
      </c>
      <c r="B146" s="138"/>
      <c r="C146" s="138"/>
      <c r="D146" s="373"/>
      <c r="E146" s="141"/>
      <c r="F146" s="358"/>
      <c r="G146" s="146">
        <v>10</v>
      </c>
      <c r="H146" s="147"/>
      <c r="I146" s="147"/>
      <c r="J146" s="148">
        <f t="shared" si="18"/>
        <v>0</v>
      </c>
      <c r="K146" s="148">
        <f t="shared" si="19"/>
        <v>0</v>
      </c>
      <c r="L146" s="148">
        <f t="shared" si="20"/>
        <v>0</v>
      </c>
      <c r="M146" s="326"/>
      <c r="N146" s="326"/>
    </row>
    <row r="147" spans="1:14" s="143" customFormat="1" ht="13.9" customHeight="1" x14ac:dyDescent="0.2">
      <c r="A147" s="137" t="s">
        <v>850</v>
      </c>
      <c r="B147" s="138"/>
      <c r="C147" s="138"/>
      <c r="D147" s="380"/>
      <c r="E147" s="141"/>
      <c r="F147" s="145"/>
      <c r="G147" s="146">
        <v>10</v>
      </c>
      <c r="H147" s="147"/>
      <c r="I147" s="147"/>
      <c r="J147" s="148">
        <f t="shared" si="18"/>
        <v>0</v>
      </c>
      <c r="K147" s="148">
        <f t="shared" si="19"/>
        <v>0</v>
      </c>
      <c r="L147" s="148">
        <f t="shared" si="20"/>
        <v>0</v>
      </c>
      <c r="M147" s="326"/>
      <c r="N147" s="326"/>
    </row>
    <row r="148" spans="1:14" s="143" customFormat="1" ht="13.9" customHeight="1" x14ac:dyDescent="0.2">
      <c r="A148" s="137" t="s">
        <v>851</v>
      </c>
      <c r="B148" s="138"/>
      <c r="C148" s="380"/>
      <c r="D148" s="138"/>
      <c r="E148" s="138"/>
      <c r="F148" s="358"/>
      <c r="G148" s="146">
        <v>10</v>
      </c>
      <c r="H148" s="147"/>
      <c r="I148" s="147"/>
      <c r="J148" s="148">
        <f t="shared" si="18"/>
        <v>0</v>
      </c>
      <c r="K148" s="148">
        <f t="shared" si="19"/>
        <v>0</v>
      </c>
      <c r="L148" s="148">
        <f t="shared" si="20"/>
        <v>0</v>
      </c>
      <c r="M148" s="326"/>
      <c r="N148" s="326"/>
    </row>
    <row r="149" spans="1:14" s="143" customFormat="1" ht="13.9" customHeight="1" x14ac:dyDescent="0.2">
      <c r="A149" s="137" t="s">
        <v>761</v>
      </c>
      <c r="B149" s="138"/>
      <c r="C149" s="380"/>
      <c r="D149" s="138"/>
      <c r="F149" s="368"/>
      <c r="G149" s="146">
        <v>10</v>
      </c>
      <c r="H149" s="147"/>
      <c r="I149" s="147"/>
      <c r="J149" s="148">
        <f t="shared" si="18"/>
        <v>0</v>
      </c>
      <c r="K149" s="148">
        <f t="shared" si="19"/>
        <v>0</v>
      </c>
      <c r="L149" s="148">
        <f t="shared" si="20"/>
        <v>0</v>
      </c>
      <c r="M149" s="326"/>
      <c r="N149" s="326"/>
    </row>
    <row r="150" spans="1:14" s="143" customFormat="1" ht="13.9" customHeight="1" x14ac:dyDescent="0.2">
      <c r="A150" s="137" t="s">
        <v>852</v>
      </c>
      <c r="B150" s="138"/>
      <c r="C150" s="380"/>
      <c r="D150" s="138"/>
      <c r="E150" s="138"/>
      <c r="F150" s="358"/>
      <c r="G150" s="146">
        <v>10</v>
      </c>
      <c r="H150" s="147"/>
      <c r="I150" s="147"/>
      <c r="J150" s="148">
        <f t="shared" si="18"/>
        <v>0</v>
      </c>
      <c r="K150" s="148">
        <f t="shared" si="19"/>
        <v>0</v>
      </c>
      <c r="L150" s="148">
        <f t="shared" si="20"/>
        <v>0</v>
      </c>
      <c r="M150" s="326"/>
      <c r="N150" s="326"/>
    </row>
    <row r="151" spans="1:14" s="143" customFormat="1" ht="13.9" customHeight="1" x14ac:dyDescent="0.2">
      <c r="A151" s="137" t="s">
        <v>853</v>
      </c>
      <c r="B151" s="138"/>
      <c r="C151" s="380"/>
      <c r="D151" s="138"/>
      <c r="F151" s="368"/>
      <c r="G151" s="146">
        <v>10</v>
      </c>
      <c r="H151" s="147"/>
      <c r="I151" s="147"/>
      <c r="J151" s="148">
        <f t="shared" si="18"/>
        <v>0</v>
      </c>
      <c r="K151" s="148">
        <f t="shared" si="19"/>
        <v>0</v>
      </c>
      <c r="L151" s="148">
        <f t="shared" si="20"/>
        <v>0</v>
      </c>
      <c r="M151" s="326"/>
      <c r="N151" s="326"/>
    </row>
    <row r="152" spans="1:14" s="143" customFormat="1" ht="13.9" customHeight="1" x14ac:dyDescent="0.2">
      <c r="A152" s="137" t="s">
        <v>854</v>
      </c>
      <c r="B152" s="138"/>
      <c r="C152" s="380"/>
      <c r="D152" s="138"/>
      <c r="E152" s="138"/>
      <c r="F152" s="145"/>
      <c r="G152" s="146">
        <v>10</v>
      </c>
      <c r="H152" s="147"/>
      <c r="I152" s="147"/>
      <c r="J152" s="148">
        <f t="shared" si="18"/>
        <v>0</v>
      </c>
      <c r="K152" s="148">
        <f t="shared" si="19"/>
        <v>0</v>
      </c>
      <c r="L152" s="148">
        <f t="shared" si="20"/>
        <v>0</v>
      </c>
      <c r="M152" s="326"/>
      <c r="N152" s="326"/>
    </row>
    <row r="153" spans="1:14" s="143" customFormat="1" ht="13.9" customHeight="1" x14ac:dyDescent="0.2">
      <c r="A153" s="137" t="s">
        <v>855</v>
      </c>
      <c r="B153" s="138"/>
      <c r="C153" s="138"/>
      <c r="D153" s="138"/>
      <c r="E153" s="138"/>
      <c r="F153" s="374"/>
      <c r="G153" s="146">
        <v>10</v>
      </c>
      <c r="H153" s="147"/>
      <c r="I153" s="147"/>
      <c r="J153" s="148">
        <f t="shared" si="18"/>
        <v>0</v>
      </c>
      <c r="K153" s="148">
        <f t="shared" si="19"/>
        <v>0</v>
      </c>
      <c r="L153" s="148">
        <f t="shared" si="20"/>
        <v>0</v>
      </c>
      <c r="M153" s="326"/>
      <c r="N153" s="326"/>
    </row>
    <row r="154" spans="1:14" s="143" customFormat="1" ht="13.9" customHeight="1" x14ac:dyDescent="0.2">
      <c r="A154" s="137" t="s">
        <v>856</v>
      </c>
      <c r="B154" s="138"/>
      <c r="C154" s="138"/>
      <c r="D154" s="380"/>
      <c r="E154" s="141"/>
      <c r="F154" s="145"/>
      <c r="G154" s="146">
        <v>10</v>
      </c>
      <c r="H154" s="147"/>
      <c r="I154" s="147"/>
      <c r="J154" s="148">
        <f t="shared" si="18"/>
        <v>0</v>
      </c>
      <c r="K154" s="148">
        <f t="shared" si="19"/>
        <v>0</v>
      </c>
      <c r="L154" s="148">
        <f t="shared" si="20"/>
        <v>0</v>
      </c>
      <c r="M154" s="326"/>
      <c r="N154" s="326"/>
    </row>
    <row r="155" spans="1:14" s="143" customFormat="1" ht="13.9" customHeight="1" x14ac:dyDescent="0.2">
      <c r="A155" s="137" t="s">
        <v>857</v>
      </c>
      <c r="B155" s="138"/>
      <c r="C155" s="138"/>
      <c r="D155" s="380"/>
      <c r="E155" s="141"/>
      <c r="F155" s="145"/>
      <c r="G155" s="146">
        <v>10</v>
      </c>
      <c r="H155" s="147"/>
      <c r="I155" s="147"/>
      <c r="J155" s="148">
        <f t="shared" si="18"/>
        <v>0</v>
      </c>
      <c r="K155" s="148">
        <f t="shared" si="19"/>
        <v>0</v>
      </c>
      <c r="L155" s="148">
        <f t="shared" si="20"/>
        <v>0</v>
      </c>
      <c r="M155" s="326"/>
      <c r="N155" s="326"/>
    </row>
    <row r="156" spans="1:14" s="143" customFormat="1" ht="15.6" customHeight="1" x14ac:dyDescent="0.2">
      <c r="E156" s="376"/>
      <c r="F156" s="368"/>
      <c r="G156" s="80"/>
      <c r="H156" s="82"/>
      <c r="I156" s="82"/>
      <c r="J156" s="338"/>
      <c r="K156" s="338"/>
      <c r="L156" s="338"/>
      <c r="M156" s="326"/>
      <c r="N156" s="326"/>
    </row>
    <row r="157" spans="1:14" s="143" customFormat="1" ht="13.9" customHeight="1" x14ac:dyDescent="0.2">
      <c r="A157" s="328" t="s">
        <v>858</v>
      </c>
      <c r="D157" s="372"/>
      <c r="E157" s="372"/>
      <c r="F157" s="368"/>
      <c r="G157" s="80"/>
      <c r="H157" s="82"/>
      <c r="I157" s="82"/>
      <c r="J157" s="346"/>
      <c r="K157" s="346"/>
      <c r="L157" s="346"/>
      <c r="M157" s="326"/>
      <c r="N157" s="326"/>
    </row>
    <row r="158" spans="1:14" s="143" customFormat="1" ht="13.9" customHeight="1" x14ac:dyDescent="0.2">
      <c r="A158" s="137" t="s">
        <v>859</v>
      </c>
      <c r="B158" s="138"/>
      <c r="C158" s="138"/>
      <c r="D158" s="373"/>
      <c r="E158" s="141"/>
      <c r="F158" s="374"/>
      <c r="G158" s="146">
        <v>10</v>
      </c>
      <c r="H158" s="147"/>
      <c r="I158" s="147"/>
      <c r="J158" s="148">
        <f>IF(H158=" ",0,(IF(I158=" ",0,G158*H158*I158)))</f>
        <v>0</v>
      </c>
      <c r="K158" s="148">
        <f>0.22*J158</f>
        <v>0</v>
      </c>
      <c r="L158" s="148">
        <f>K158+J158</f>
        <v>0</v>
      </c>
      <c r="M158" s="326"/>
      <c r="N158" s="326"/>
    </row>
    <row r="159" spans="1:14" s="143" customFormat="1" ht="13.9" customHeight="1" x14ac:dyDescent="0.2">
      <c r="A159" s="137" t="s">
        <v>860</v>
      </c>
      <c r="B159" s="138"/>
      <c r="C159" s="138"/>
      <c r="D159" s="373"/>
      <c r="E159" s="376"/>
      <c r="F159" s="144"/>
      <c r="G159" s="146">
        <v>10</v>
      </c>
      <c r="H159" s="147"/>
      <c r="I159" s="147"/>
      <c r="J159" s="148">
        <f>IF(H159=" ",0,(IF(I159=" ",0,G159*H159*I159)))</f>
        <v>0</v>
      </c>
      <c r="K159" s="148">
        <f>0.22*J159</f>
        <v>0</v>
      </c>
      <c r="L159" s="148">
        <f>K159+J159</f>
        <v>0</v>
      </c>
      <c r="M159" s="326"/>
      <c r="N159" s="326"/>
    </row>
    <row r="160" spans="1:14" s="143" customFormat="1" ht="13.9" customHeight="1" x14ac:dyDescent="0.2">
      <c r="A160" s="137" t="s">
        <v>861</v>
      </c>
      <c r="B160" s="138"/>
      <c r="C160" s="138"/>
      <c r="D160" s="373"/>
      <c r="E160" s="141"/>
      <c r="F160" s="374"/>
      <c r="G160" s="146">
        <v>10</v>
      </c>
      <c r="H160" s="147"/>
      <c r="I160" s="147"/>
      <c r="J160" s="148">
        <f>IF(H160=" ",0,(IF(I160=" ",0,G160*H160*I160)))</f>
        <v>0</v>
      </c>
      <c r="K160" s="148">
        <f>0.22*J160</f>
        <v>0</v>
      </c>
      <c r="L160" s="148">
        <f>K160+J160</f>
        <v>0</v>
      </c>
      <c r="M160" s="326"/>
      <c r="N160" s="326"/>
    </row>
    <row r="161" spans="1:15" ht="15.6" customHeight="1" x14ac:dyDescent="0.2">
      <c r="A161" s="143"/>
      <c r="B161" s="143"/>
      <c r="C161" s="143"/>
      <c r="D161" s="143"/>
      <c r="E161" s="376"/>
      <c r="F161" s="368"/>
      <c r="G161" s="80"/>
      <c r="H161" s="82"/>
      <c r="I161" s="82"/>
      <c r="J161" s="338"/>
      <c r="K161" s="338"/>
      <c r="L161" s="338"/>
      <c r="M161" s="326"/>
      <c r="N161" s="326"/>
      <c r="O161" s="143"/>
    </row>
    <row r="162" spans="1:15" ht="13.9" customHeight="1" x14ac:dyDescent="0.2">
      <c r="A162" s="348" t="s">
        <v>862</v>
      </c>
      <c r="B162" s="143"/>
      <c r="C162" s="143"/>
      <c r="D162" s="372"/>
      <c r="E162" s="349"/>
      <c r="F162" s="371"/>
      <c r="G162" s="57"/>
      <c r="H162" s="82"/>
      <c r="I162" s="82"/>
      <c r="J162" s="346"/>
      <c r="K162" s="346"/>
      <c r="L162" s="346"/>
      <c r="M162" s="326"/>
      <c r="N162" s="326"/>
      <c r="O162" s="143"/>
    </row>
    <row r="163" spans="1:15" ht="13.9" customHeight="1" x14ac:dyDescent="0.2">
      <c r="A163" s="344" t="s">
        <v>576</v>
      </c>
      <c r="B163" s="138"/>
      <c r="C163" s="138"/>
      <c r="D163" s="373"/>
      <c r="E163" s="138"/>
      <c r="F163" s="358"/>
      <c r="G163" s="375">
        <v>6</v>
      </c>
      <c r="H163" s="147"/>
      <c r="I163" s="147"/>
      <c r="J163" s="148">
        <f t="shared" ref="J163:J187" si="21">IF(H163=" ",0,(IF(I163=" ",0,G163*H163*I163)))</f>
        <v>0</v>
      </c>
      <c r="K163" s="148">
        <f t="shared" ref="K163:K187" si="22">0.22*J163</f>
        <v>0</v>
      </c>
      <c r="L163" s="148">
        <f t="shared" ref="L163:L187" si="23">K163+J163</f>
        <v>0</v>
      </c>
      <c r="M163" s="326"/>
      <c r="N163" s="326"/>
      <c r="O163" s="143"/>
    </row>
    <row r="164" spans="1:15" ht="13.9" customHeight="1" x14ac:dyDescent="0.2">
      <c r="A164" s="381" t="s">
        <v>577</v>
      </c>
      <c r="B164" s="143"/>
      <c r="C164" s="143"/>
      <c r="D164" s="383"/>
      <c r="E164" s="143"/>
      <c r="F164" s="368"/>
      <c r="G164" s="375">
        <v>6</v>
      </c>
      <c r="H164" s="147"/>
      <c r="I164" s="147"/>
      <c r="J164" s="148">
        <f t="shared" si="21"/>
        <v>0</v>
      </c>
      <c r="K164" s="148">
        <f t="shared" si="22"/>
        <v>0</v>
      </c>
      <c r="L164" s="148">
        <f t="shared" si="23"/>
        <v>0</v>
      </c>
      <c r="M164" s="326"/>
      <c r="N164" s="326"/>
      <c r="O164" s="143"/>
    </row>
    <row r="165" spans="1:15" ht="13.9" customHeight="1" x14ac:dyDescent="0.2">
      <c r="A165" s="344" t="s">
        <v>578</v>
      </c>
      <c r="B165" s="138"/>
      <c r="C165" s="138"/>
      <c r="D165" s="373"/>
      <c r="E165" s="138"/>
      <c r="F165" s="358"/>
      <c r="G165" s="375">
        <v>6</v>
      </c>
      <c r="H165" s="147"/>
      <c r="I165" s="147"/>
      <c r="J165" s="148">
        <f t="shared" si="21"/>
        <v>0</v>
      </c>
      <c r="K165" s="148">
        <f t="shared" si="22"/>
        <v>0</v>
      </c>
      <c r="L165" s="148">
        <f t="shared" si="23"/>
        <v>0</v>
      </c>
      <c r="M165" s="326"/>
      <c r="N165" s="326"/>
      <c r="O165" s="143"/>
    </row>
    <row r="166" spans="1:15" ht="13.9" customHeight="1" x14ac:dyDescent="0.2">
      <c r="A166" s="344" t="s">
        <v>529</v>
      </c>
      <c r="B166" s="138"/>
      <c r="C166" s="138"/>
      <c r="D166" s="373"/>
      <c r="E166" s="138"/>
      <c r="F166" s="358"/>
      <c r="G166" s="146">
        <v>10</v>
      </c>
      <c r="H166" s="147"/>
      <c r="I166" s="147"/>
      <c r="J166" s="148">
        <f t="shared" si="21"/>
        <v>0</v>
      </c>
      <c r="K166" s="148">
        <f t="shared" si="22"/>
        <v>0</v>
      </c>
      <c r="L166" s="148">
        <f t="shared" si="23"/>
        <v>0</v>
      </c>
      <c r="M166" s="326"/>
      <c r="N166" s="326"/>
      <c r="O166" s="143"/>
    </row>
    <row r="167" spans="1:15" ht="13.9" customHeight="1" x14ac:dyDescent="0.2">
      <c r="A167" s="344" t="s">
        <v>530</v>
      </c>
      <c r="B167" s="138"/>
      <c r="C167" s="380"/>
      <c r="D167" s="138"/>
      <c r="E167" s="138"/>
      <c r="F167" s="358"/>
      <c r="G167" s="375">
        <v>6</v>
      </c>
      <c r="H167" s="147"/>
      <c r="I167" s="147"/>
      <c r="J167" s="148">
        <f t="shared" si="21"/>
        <v>0</v>
      </c>
      <c r="K167" s="148">
        <f t="shared" si="22"/>
        <v>0</v>
      </c>
      <c r="L167" s="148">
        <f t="shared" si="23"/>
        <v>0</v>
      </c>
      <c r="M167" s="326"/>
      <c r="N167" s="326"/>
      <c r="O167" s="143"/>
    </row>
    <row r="168" spans="1:15" ht="13.9" customHeight="1" x14ac:dyDescent="0.2">
      <c r="A168" s="344" t="s">
        <v>531</v>
      </c>
      <c r="B168" s="138"/>
      <c r="C168" s="380"/>
      <c r="D168" s="138"/>
      <c r="E168" s="143"/>
      <c r="F168" s="368"/>
      <c r="G168" s="375">
        <v>6</v>
      </c>
      <c r="H168" s="147"/>
      <c r="I168" s="147"/>
      <c r="J168" s="148">
        <f t="shared" si="21"/>
        <v>0</v>
      </c>
      <c r="K168" s="148">
        <f t="shared" si="22"/>
        <v>0</v>
      </c>
      <c r="L168" s="148">
        <f t="shared" si="23"/>
        <v>0</v>
      </c>
      <c r="M168" s="326"/>
      <c r="N168" s="326"/>
      <c r="O168" s="143"/>
    </row>
    <row r="169" spans="1:15" ht="13.9" customHeight="1" x14ac:dyDescent="0.2">
      <c r="A169" s="344" t="s">
        <v>532</v>
      </c>
      <c r="B169" s="138"/>
      <c r="C169" s="380"/>
      <c r="D169" s="138"/>
      <c r="E169" s="138"/>
      <c r="F169" s="358"/>
      <c r="G169" s="375">
        <v>6</v>
      </c>
      <c r="H169" s="147"/>
      <c r="I169" s="147"/>
      <c r="J169" s="148">
        <f t="shared" si="21"/>
        <v>0</v>
      </c>
      <c r="K169" s="148">
        <f t="shared" si="22"/>
        <v>0</v>
      </c>
      <c r="L169" s="148">
        <f t="shared" si="23"/>
        <v>0</v>
      </c>
      <c r="M169" s="326"/>
      <c r="N169" s="326"/>
      <c r="O169" s="143"/>
    </row>
    <row r="170" spans="1:15" ht="13.9" customHeight="1" x14ac:dyDescent="0.2">
      <c r="A170" s="344" t="s">
        <v>533</v>
      </c>
      <c r="B170" s="138"/>
      <c r="C170" s="380"/>
      <c r="D170" s="138"/>
      <c r="E170" s="143"/>
      <c r="F170" s="368"/>
      <c r="G170" s="375">
        <v>6</v>
      </c>
      <c r="H170" s="147"/>
      <c r="I170" s="147"/>
      <c r="J170" s="148">
        <f t="shared" si="21"/>
        <v>0</v>
      </c>
      <c r="K170" s="148">
        <f t="shared" si="22"/>
        <v>0</v>
      </c>
      <c r="L170" s="148">
        <f t="shared" si="23"/>
        <v>0</v>
      </c>
      <c r="M170" s="326"/>
      <c r="N170" s="326"/>
      <c r="O170" s="143"/>
    </row>
    <row r="171" spans="1:15" ht="13.9" customHeight="1" x14ac:dyDescent="0.2">
      <c r="A171" s="344" t="s">
        <v>534</v>
      </c>
      <c r="B171" s="138"/>
      <c r="C171" s="380"/>
      <c r="D171" s="138"/>
      <c r="E171" s="138"/>
      <c r="F171" s="145"/>
      <c r="G171" s="375">
        <v>6</v>
      </c>
      <c r="H171" s="147"/>
      <c r="I171" s="147"/>
      <c r="J171" s="148">
        <f t="shared" si="21"/>
        <v>0</v>
      </c>
      <c r="K171" s="148">
        <f t="shared" si="22"/>
        <v>0</v>
      </c>
      <c r="L171" s="148">
        <f t="shared" si="23"/>
        <v>0</v>
      </c>
      <c r="M171" s="326"/>
      <c r="N171" s="326"/>
      <c r="O171" s="143"/>
    </row>
    <row r="172" spans="1:15" ht="13.9" customHeight="1" x14ac:dyDescent="0.2">
      <c r="A172" s="344" t="s">
        <v>535</v>
      </c>
      <c r="B172" s="138"/>
      <c r="C172" s="143"/>
      <c r="D172" s="143"/>
      <c r="E172" s="143"/>
      <c r="F172" s="368"/>
      <c r="G172" s="375">
        <v>6</v>
      </c>
      <c r="H172" s="147"/>
      <c r="I172" s="147"/>
      <c r="J172" s="148">
        <f t="shared" si="21"/>
        <v>0</v>
      </c>
      <c r="K172" s="148">
        <f t="shared" si="22"/>
        <v>0</v>
      </c>
      <c r="L172" s="148">
        <f t="shared" si="23"/>
        <v>0</v>
      </c>
      <c r="M172" s="326"/>
      <c r="N172" s="326"/>
      <c r="O172" s="143"/>
    </row>
    <row r="173" spans="1:15" ht="13.9" customHeight="1" x14ac:dyDescent="0.2">
      <c r="A173" s="344" t="s">
        <v>838</v>
      </c>
      <c r="B173" s="138"/>
      <c r="C173" s="138"/>
      <c r="D173" s="373"/>
      <c r="E173" s="138"/>
      <c r="F173" s="358"/>
      <c r="G173" s="384">
        <v>10</v>
      </c>
      <c r="H173" s="147"/>
      <c r="I173" s="147"/>
      <c r="J173" s="148">
        <f t="shared" si="21"/>
        <v>0</v>
      </c>
      <c r="K173" s="148">
        <f t="shared" si="22"/>
        <v>0</v>
      </c>
      <c r="L173" s="148">
        <f t="shared" si="23"/>
        <v>0</v>
      </c>
      <c r="M173" s="326"/>
      <c r="N173" s="326"/>
      <c r="O173" s="143"/>
    </row>
    <row r="174" spans="1:15" ht="13.9" customHeight="1" x14ac:dyDescent="0.2">
      <c r="A174" s="344" t="s">
        <v>839</v>
      </c>
      <c r="B174" s="143"/>
      <c r="C174" s="143"/>
      <c r="D174" s="385"/>
      <c r="E174" s="143"/>
      <c r="F174" s="368"/>
      <c r="G174" s="375">
        <v>6</v>
      </c>
      <c r="H174" s="147"/>
      <c r="I174" s="147"/>
      <c r="J174" s="148">
        <f t="shared" si="21"/>
        <v>0</v>
      </c>
      <c r="K174" s="148">
        <f t="shared" si="22"/>
        <v>0</v>
      </c>
      <c r="L174" s="148">
        <f t="shared" si="23"/>
        <v>0</v>
      </c>
      <c r="M174" s="326"/>
      <c r="N174" s="326"/>
      <c r="O174" s="143"/>
    </row>
    <row r="175" spans="1:15" ht="13.9" customHeight="1" x14ac:dyDescent="0.2">
      <c r="A175" s="344" t="s">
        <v>752</v>
      </c>
      <c r="B175" s="138"/>
      <c r="C175" s="138"/>
      <c r="D175" s="138"/>
      <c r="E175" s="138"/>
      <c r="F175" s="358"/>
      <c r="G175" s="375">
        <v>6</v>
      </c>
      <c r="H175" s="147"/>
      <c r="I175" s="147"/>
      <c r="J175" s="148">
        <f t="shared" si="21"/>
        <v>0</v>
      </c>
      <c r="K175" s="148">
        <f t="shared" si="22"/>
        <v>0</v>
      </c>
      <c r="L175" s="148">
        <f t="shared" si="23"/>
        <v>0</v>
      </c>
      <c r="M175" s="326"/>
      <c r="N175" s="326"/>
      <c r="O175" s="143"/>
    </row>
    <row r="176" spans="1:15" ht="13.9" customHeight="1" x14ac:dyDescent="0.2">
      <c r="A176" s="344" t="s">
        <v>753</v>
      </c>
      <c r="B176" s="138"/>
      <c r="C176" s="138"/>
      <c r="D176" s="138"/>
      <c r="E176" s="138"/>
      <c r="F176" s="358"/>
      <c r="G176" s="375">
        <v>6</v>
      </c>
      <c r="H176" s="147"/>
      <c r="I176" s="147"/>
      <c r="J176" s="148">
        <f t="shared" si="21"/>
        <v>0</v>
      </c>
      <c r="K176" s="148">
        <f t="shared" si="22"/>
        <v>0</v>
      </c>
      <c r="L176" s="148">
        <f t="shared" si="23"/>
        <v>0</v>
      </c>
      <c r="M176" s="326"/>
      <c r="N176" s="326"/>
      <c r="O176" s="143"/>
    </row>
    <row r="177" spans="1:15" ht="13.9" customHeight="1" x14ac:dyDescent="0.2">
      <c r="A177" s="344" t="s">
        <v>754</v>
      </c>
      <c r="B177" s="138"/>
      <c r="C177" s="138"/>
      <c r="D177" s="138"/>
      <c r="E177" s="138"/>
      <c r="F177" s="358"/>
      <c r="G177" s="375">
        <v>6</v>
      </c>
      <c r="H177" s="147"/>
      <c r="I177" s="147"/>
      <c r="J177" s="148">
        <f t="shared" si="21"/>
        <v>0</v>
      </c>
      <c r="K177" s="148">
        <f t="shared" si="22"/>
        <v>0</v>
      </c>
      <c r="L177" s="148">
        <f t="shared" si="23"/>
        <v>0</v>
      </c>
      <c r="M177" s="326"/>
      <c r="N177" s="326"/>
      <c r="O177" s="143"/>
    </row>
    <row r="178" spans="1:15" ht="13.9" customHeight="1" x14ac:dyDescent="0.2">
      <c r="A178" s="344" t="s">
        <v>755</v>
      </c>
      <c r="B178" s="138"/>
      <c r="C178" s="138"/>
      <c r="D178" s="138"/>
      <c r="E178" s="138"/>
      <c r="F178" s="358"/>
      <c r="G178" s="375">
        <v>6</v>
      </c>
      <c r="H178" s="147"/>
      <c r="I178" s="147"/>
      <c r="J178" s="148">
        <f t="shared" si="21"/>
        <v>0</v>
      </c>
      <c r="K178" s="148">
        <f t="shared" si="22"/>
        <v>0</v>
      </c>
      <c r="L178" s="148">
        <f t="shared" si="23"/>
        <v>0</v>
      </c>
      <c r="M178" s="326"/>
      <c r="N178" s="326"/>
      <c r="O178" s="143"/>
    </row>
    <row r="179" spans="1:15" ht="13.9" customHeight="1" x14ac:dyDescent="0.2">
      <c r="A179" s="344" t="s">
        <v>761</v>
      </c>
      <c r="B179" s="138"/>
      <c r="C179" s="138"/>
      <c r="D179" s="138"/>
      <c r="E179" s="138"/>
      <c r="F179" s="358"/>
      <c r="G179" s="375">
        <v>10</v>
      </c>
      <c r="H179" s="147"/>
      <c r="I179" s="147"/>
      <c r="J179" s="148">
        <f t="shared" si="21"/>
        <v>0</v>
      </c>
      <c r="K179" s="148">
        <f t="shared" si="22"/>
        <v>0</v>
      </c>
      <c r="L179" s="148">
        <f t="shared" si="23"/>
        <v>0</v>
      </c>
      <c r="M179" s="326"/>
      <c r="N179" s="326"/>
      <c r="O179" s="143"/>
    </row>
    <row r="180" spans="1:15" ht="13.9" customHeight="1" x14ac:dyDescent="0.2">
      <c r="A180" s="381" t="s">
        <v>762</v>
      </c>
      <c r="B180" s="143"/>
      <c r="C180" s="143"/>
      <c r="D180" s="143"/>
      <c r="E180" s="143"/>
      <c r="F180" s="144"/>
      <c r="G180" s="375">
        <v>10</v>
      </c>
      <c r="H180" s="147"/>
      <c r="I180" s="147"/>
      <c r="J180" s="148">
        <f t="shared" si="21"/>
        <v>0</v>
      </c>
      <c r="K180" s="148">
        <f t="shared" si="22"/>
        <v>0</v>
      </c>
      <c r="L180" s="148">
        <f t="shared" si="23"/>
        <v>0</v>
      </c>
      <c r="M180" s="326"/>
      <c r="N180" s="326"/>
      <c r="O180" s="143"/>
    </row>
    <row r="181" spans="1:15" ht="13.9" customHeight="1" x14ac:dyDescent="0.2">
      <c r="A181" s="344" t="s">
        <v>763</v>
      </c>
      <c r="B181" s="138"/>
      <c r="C181" s="138"/>
      <c r="D181" s="138"/>
      <c r="E181" s="138"/>
      <c r="F181" s="358"/>
      <c r="G181" s="375">
        <v>10</v>
      </c>
      <c r="H181" s="147"/>
      <c r="I181" s="147"/>
      <c r="J181" s="148">
        <f t="shared" si="21"/>
        <v>0</v>
      </c>
      <c r="K181" s="148">
        <f t="shared" si="22"/>
        <v>0</v>
      </c>
      <c r="L181" s="148">
        <f t="shared" si="23"/>
        <v>0</v>
      </c>
      <c r="M181" s="326"/>
      <c r="N181" s="326"/>
      <c r="O181" s="143"/>
    </row>
    <row r="182" spans="1:15" ht="13.9" customHeight="1" x14ac:dyDescent="0.2">
      <c r="A182" s="381" t="s">
        <v>764</v>
      </c>
      <c r="B182" s="143"/>
      <c r="C182" s="143"/>
      <c r="D182" s="143"/>
      <c r="E182" s="143"/>
      <c r="F182" s="368"/>
      <c r="G182" s="375">
        <v>10</v>
      </c>
      <c r="H182" s="147"/>
      <c r="I182" s="147"/>
      <c r="J182" s="148">
        <f t="shared" si="21"/>
        <v>0</v>
      </c>
      <c r="K182" s="148">
        <f t="shared" si="22"/>
        <v>0</v>
      </c>
      <c r="L182" s="148">
        <f t="shared" si="23"/>
        <v>0</v>
      </c>
      <c r="M182" s="326"/>
      <c r="N182" s="326"/>
      <c r="O182" s="143"/>
    </row>
    <row r="183" spans="1:15" ht="13.9" customHeight="1" x14ac:dyDescent="0.2">
      <c r="A183" s="344" t="s">
        <v>765</v>
      </c>
      <c r="B183" s="138"/>
      <c r="C183" s="138"/>
      <c r="D183" s="138"/>
      <c r="E183" s="138"/>
      <c r="F183" s="358"/>
      <c r="G183" s="375">
        <v>10</v>
      </c>
      <c r="H183" s="147"/>
      <c r="I183" s="147"/>
      <c r="J183" s="148">
        <f t="shared" si="21"/>
        <v>0</v>
      </c>
      <c r="K183" s="148">
        <f t="shared" si="22"/>
        <v>0</v>
      </c>
      <c r="L183" s="148">
        <f t="shared" si="23"/>
        <v>0</v>
      </c>
      <c r="M183" s="326"/>
      <c r="N183" s="326"/>
      <c r="O183" s="143"/>
    </row>
    <row r="184" spans="1:15" ht="13.9" customHeight="1" x14ac:dyDescent="0.2">
      <c r="A184" s="344" t="s">
        <v>0</v>
      </c>
      <c r="B184" s="138"/>
      <c r="C184" s="138"/>
      <c r="D184" s="138"/>
      <c r="E184" s="138"/>
      <c r="F184" s="358"/>
      <c r="G184" s="375">
        <v>6</v>
      </c>
      <c r="H184" s="147"/>
      <c r="I184" s="147"/>
      <c r="J184" s="148">
        <f t="shared" si="21"/>
        <v>0</v>
      </c>
      <c r="K184" s="148">
        <f t="shared" si="22"/>
        <v>0</v>
      </c>
      <c r="L184" s="148">
        <f t="shared" si="23"/>
        <v>0</v>
      </c>
      <c r="M184" s="326"/>
      <c r="N184" s="326"/>
      <c r="O184" s="143"/>
    </row>
    <row r="185" spans="1:15" ht="13.9" customHeight="1" x14ac:dyDescent="0.2">
      <c r="A185" s="381" t="s">
        <v>756</v>
      </c>
      <c r="B185" s="138"/>
      <c r="C185" s="138"/>
      <c r="D185" s="138"/>
      <c r="E185" s="138"/>
      <c r="F185" s="374"/>
      <c r="G185" s="375">
        <v>6</v>
      </c>
      <c r="H185" s="147"/>
      <c r="I185" s="147"/>
      <c r="J185" s="148">
        <f t="shared" si="21"/>
        <v>0</v>
      </c>
      <c r="K185" s="148">
        <f t="shared" si="22"/>
        <v>0</v>
      </c>
      <c r="L185" s="148">
        <f t="shared" si="23"/>
        <v>0</v>
      </c>
      <c r="M185" s="326"/>
      <c r="N185" s="326"/>
      <c r="O185" s="143"/>
    </row>
    <row r="186" spans="1:15" ht="13.9" customHeight="1" x14ac:dyDescent="0.2">
      <c r="A186" s="344" t="s">
        <v>757</v>
      </c>
      <c r="B186" s="138"/>
      <c r="C186" s="138"/>
      <c r="D186" s="138"/>
      <c r="E186" s="138"/>
      <c r="F186" s="374"/>
      <c r="G186" s="375">
        <v>6</v>
      </c>
      <c r="H186" s="147"/>
      <c r="I186" s="147"/>
      <c r="J186" s="148">
        <f t="shared" si="21"/>
        <v>0</v>
      </c>
      <c r="K186" s="148">
        <f t="shared" si="22"/>
        <v>0</v>
      </c>
      <c r="L186" s="148">
        <f t="shared" si="23"/>
        <v>0</v>
      </c>
      <c r="M186" s="326"/>
      <c r="N186" s="326"/>
      <c r="O186" s="143"/>
    </row>
    <row r="187" spans="1:15" ht="13.9" customHeight="1" x14ac:dyDescent="0.2">
      <c r="A187" s="344" t="s">
        <v>758</v>
      </c>
      <c r="B187" s="138"/>
      <c r="C187" s="138"/>
      <c r="D187" s="138"/>
      <c r="E187" s="138"/>
      <c r="F187" s="374"/>
      <c r="G187" s="384">
        <v>6</v>
      </c>
      <c r="H187" s="147"/>
      <c r="I187" s="147"/>
      <c r="J187" s="148">
        <f t="shared" si="21"/>
        <v>0</v>
      </c>
      <c r="K187" s="148">
        <f t="shared" si="22"/>
        <v>0</v>
      </c>
      <c r="L187" s="148">
        <f t="shared" si="23"/>
        <v>0</v>
      </c>
      <c r="M187" s="326"/>
      <c r="N187" s="326"/>
      <c r="O187" s="143"/>
    </row>
    <row r="188" spans="1:15" ht="15.6" customHeight="1" x14ac:dyDescent="0.2">
      <c r="A188" s="142"/>
      <c r="B188" s="142"/>
      <c r="C188" s="143"/>
      <c r="D188" s="143"/>
      <c r="E188" s="143"/>
      <c r="F188" s="368"/>
      <c r="G188" s="291"/>
      <c r="H188" s="82"/>
      <c r="I188" s="82"/>
      <c r="J188" s="338"/>
      <c r="K188" s="338"/>
      <c r="L188" s="338"/>
      <c r="M188" s="326"/>
      <c r="N188" s="326"/>
      <c r="O188" s="143"/>
    </row>
    <row r="189" spans="1:15" ht="15.6" customHeight="1" x14ac:dyDescent="0.2">
      <c r="A189" s="339" t="s">
        <v>863</v>
      </c>
      <c r="B189" s="349"/>
      <c r="C189" s="349"/>
      <c r="D189" s="143"/>
      <c r="E189" s="143"/>
      <c r="F189" s="143"/>
      <c r="G189" s="192"/>
      <c r="H189" s="82"/>
      <c r="I189" s="82"/>
      <c r="J189" s="346"/>
      <c r="K189" s="346"/>
      <c r="L189" s="346"/>
      <c r="M189" s="326"/>
      <c r="N189" s="326"/>
      <c r="O189" s="143"/>
    </row>
    <row r="190" spans="1:15" ht="13.9" customHeight="1" x14ac:dyDescent="0.2">
      <c r="A190" s="344" t="s">
        <v>864</v>
      </c>
      <c r="B190" s="349"/>
      <c r="C190" s="349"/>
      <c r="D190" s="386" t="s">
        <v>865</v>
      </c>
      <c r="E190" s="386"/>
      <c r="F190" s="352"/>
      <c r="G190" s="165">
        <v>110</v>
      </c>
      <c r="H190" s="147"/>
      <c r="I190" s="147"/>
      <c r="J190" s="148">
        <f>IF(H190=" ",0,(IF(I190=" ",0,G190*H190*I190)))</f>
        <v>0</v>
      </c>
      <c r="K190" s="148">
        <f>0.22*J190</f>
        <v>0</v>
      </c>
      <c r="L190" s="148">
        <f>K190+J190</f>
        <v>0</v>
      </c>
      <c r="M190" s="326"/>
      <c r="N190" s="326"/>
      <c r="O190" s="143"/>
    </row>
    <row r="191" spans="1:15" ht="13.9" customHeight="1" x14ac:dyDescent="0.2">
      <c r="A191" s="344" t="s">
        <v>740</v>
      </c>
      <c r="B191" s="138"/>
      <c r="C191" s="138"/>
      <c r="D191" s="387" t="s">
        <v>866</v>
      </c>
      <c r="E191" s="387"/>
      <c r="F191" s="352"/>
      <c r="G191" s="165">
        <v>150</v>
      </c>
      <c r="H191" s="147"/>
      <c r="I191" s="147"/>
      <c r="J191" s="148">
        <f>IF(H191=" ",0,(IF(I191=" ",0,G191*H191*I191)))</f>
        <v>0</v>
      </c>
      <c r="K191" s="148">
        <f>0.22*J191</f>
        <v>0</v>
      </c>
      <c r="L191" s="148">
        <f>K191+J191</f>
        <v>0</v>
      </c>
      <c r="M191" s="326"/>
      <c r="N191" s="326"/>
      <c r="O191" s="143"/>
    </row>
    <row r="192" spans="1:15" ht="13.9" customHeight="1" x14ac:dyDescent="0.2">
      <c r="A192" s="357" t="s">
        <v>257</v>
      </c>
      <c r="B192" s="349"/>
      <c r="C192" s="349"/>
      <c r="D192" s="387" t="s">
        <v>867</v>
      </c>
      <c r="E192" s="387"/>
      <c r="F192" s="353"/>
      <c r="G192" s="324">
        <v>40</v>
      </c>
      <c r="H192" s="147"/>
      <c r="I192" s="147"/>
      <c r="J192" s="148">
        <f>IF(H192=" ",0,(IF(I192=" ",0,G192*H192*I192)))</f>
        <v>0</v>
      </c>
      <c r="K192" s="148">
        <f>0.22*J192</f>
        <v>0</v>
      </c>
      <c r="L192" s="148">
        <f>K192+J192</f>
        <v>0</v>
      </c>
      <c r="M192" s="326"/>
      <c r="N192" s="326"/>
      <c r="O192" s="143"/>
    </row>
    <row r="193" spans="1:15" ht="13.9" customHeight="1" x14ac:dyDescent="0.2">
      <c r="A193" s="344" t="s">
        <v>258</v>
      </c>
      <c r="B193" s="138"/>
      <c r="C193" s="138"/>
      <c r="D193" s="387" t="s">
        <v>867</v>
      </c>
      <c r="E193" s="387"/>
      <c r="F193" s="362"/>
      <c r="G193" s="165">
        <v>40</v>
      </c>
      <c r="H193" s="147"/>
      <c r="I193" s="147"/>
      <c r="J193" s="148">
        <f>IF(H193=" ",0,(IF(I193=" ",0,G193*H193*I193)))</f>
        <v>0</v>
      </c>
      <c r="K193" s="148">
        <f>0.22*J193</f>
        <v>0</v>
      </c>
      <c r="L193" s="148">
        <f>K193+J193</f>
        <v>0</v>
      </c>
      <c r="M193" s="326"/>
      <c r="N193" s="326"/>
      <c r="O193" s="143"/>
    </row>
    <row r="194" spans="1:15" ht="13.9" customHeight="1" x14ac:dyDescent="0.2">
      <c r="A194" s="344" t="s">
        <v>868</v>
      </c>
      <c r="B194" s="138"/>
      <c r="C194" s="138"/>
      <c r="D194" s="138"/>
      <c r="E194" s="388"/>
      <c r="F194" s="362"/>
      <c r="G194" s="165">
        <v>30</v>
      </c>
      <c r="H194" s="147"/>
      <c r="I194" s="147"/>
      <c r="J194" s="148">
        <f>IF(H194=" ",0,(IF(I194=" ",0,G194*H194*I194)))</f>
        <v>0</v>
      </c>
      <c r="K194" s="148">
        <f>0.22*J194</f>
        <v>0</v>
      </c>
      <c r="L194" s="148">
        <f>K194+J194</f>
        <v>0</v>
      </c>
      <c r="M194" s="326"/>
      <c r="N194" s="326"/>
      <c r="O194" s="143"/>
    </row>
    <row r="195" spans="1:15" ht="15.6" customHeight="1" x14ac:dyDescent="0.2">
      <c r="A195" s="143"/>
      <c r="B195" s="143"/>
      <c r="C195" s="143"/>
      <c r="D195" s="143"/>
      <c r="E195" s="143"/>
      <c r="F195" s="191"/>
      <c r="G195" s="383"/>
      <c r="H195" s="82"/>
      <c r="I195" s="82"/>
      <c r="J195" s="346"/>
      <c r="K195" s="346"/>
      <c r="L195" s="346"/>
      <c r="M195" s="326"/>
      <c r="N195" s="326"/>
      <c r="O195" s="143"/>
    </row>
    <row r="196" spans="1:15" ht="15.6" customHeight="1" x14ac:dyDescent="0.2">
      <c r="A196" s="389" t="s">
        <v>869</v>
      </c>
      <c r="B196" s="349"/>
      <c r="C196" s="349"/>
      <c r="D196" s="143"/>
      <c r="E196" s="143"/>
      <c r="F196" s="143"/>
      <c r="G196" s="192"/>
      <c r="H196" s="82"/>
      <c r="I196" s="82"/>
      <c r="J196" s="346"/>
      <c r="K196" s="346"/>
      <c r="L196" s="346"/>
      <c r="M196" s="326"/>
      <c r="N196" s="326"/>
      <c r="O196" s="143"/>
    </row>
    <row r="197" spans="1:15" ht="13.9" customHeight="1" x14ac:dyDescent="0.2">
      <c r="A197" s="357" t="s">
        <v>301</v>
      </c>
      <c r="B197" s="349"/>
      <c r="C197" s="390"/>
      <c r="D197" s="386" t="s">
        <v>106</v>
      </c>
      <c r="E197" s="386" t="s">
        <v>867</v>
      </c>
      <c r="F197" s="352"/>
      <c r="G197" s="165">
        <v>20</v>
      </c>
      <c r="H197" s="147"/>
      <c r="I197" s="147"/>
      <c r="J197" s="148">
        <f t="shared" ref="J197:J206" si="24">IF(H197=" ",0,(IF(I197=" ",0,G197*H197*I197)))</f>
        <v>0</v>
      </c>
      <c r="K197" s="148">
        <f t="shared" ref="K197:K206" si="25">0.22*J197</f>
        <v>0</v>
      </c>
      <c r="L197" s="148">
        <f t="shared" ref="L197:L206" si="26">K197+J197</f>
        <v>0</v>
      </c>
      <c r="M197" s="326"/>
      <c r="N197" s="326"/>
      <c r="O197" s="143"/>
    </row>
    <row r="198" spans="1:15" ht="13.9" customHeight="1" x14ac:dyDescent="0.2">
      <c r="A198" s="357" t="s">
        <v>302</v>
      </c>
      <c r="B198" s="349"/>
      <c r="C198" s="390"/>
      <c r="D198" s="391" t="s">
        <v>741</v>
      </c>
      <c r="E198" s="386" t="s">
        <v>867</v>
      </c>
      <c r="F198" s="353"/>
      <c r="G198" s="324">
        <v>20</v>
      </c>
      <c r="H198" s="147"/>
      <c r="I198" s="147"/>
      <c r="J198" s="148">
        <f t="shared" si="24"/>
        <v>0</v>
      </c>
      <c r="K198" s="148">
        <f t="shared" si="25"/>
        <v>0</v>
      </c>
      <c r="L198" s="148">
        <f t="shared" si="26"/>
        <v>0</v>
      </c>
      <c r="M198" s="326"/>
      <c r="N198" s="326"/>
      <c r="O198" s="143"/>
    </row>
    <row r="199" spans="1:15" ht="13.9" customHeight="1" x14ac:dyDescent="0.2">
      <c r="A199" s="357" t="s">
        <v>303</v>
      </c>
      <c r="B199" s="349"/>
      <c r="C199" s="390"/>
      <c r="D199" s="386" t="s">
        <v>107</v>
      </c>
      <c r="E199" s="386" t="s">
        <v>867</v>
      </c>
      <c r="F199" s="352"/>
      <c r="G199" s="165">
        <v>20</v>
      </c>
      <c r="H199" s="147"/>
      <c r="I199" s="147"/>
      <c r="J199" s="148">
        <f t="shared" si="24"/>
        <v>0</v>
      </c>
      <c r="K199" s="148">
        <f t="shared" si="25"/>
        <v>0</v>
      </c>
      <c r="L199" s="148">
        <f t="shared" si="26"/>
        <v>0</v>
      </c>
      <c r="M199" s="326"/>
      <c r="N199" s="326"/>
      <c r="O199" s="143"/>
    </row>
    <row r="200" spans="1:15" ht="13.9" customHeight="1" x14ac:dyDescent="0.2">
      <c r="A200" s="357" t="s">
        <v>304</v>
      </c>
      <c r="B200" s="349"/>
      <c r="C200" s="390"/>
      <c r="D200" s="391" t="s">
        <v>742</v>
      </c>
      <c r="E200" s="386" t="s">
        <v>867</v>
      </c>
      <c r="F200" s="352"/>
      <c r="G200" s="165">
        <v>20</v>
      </c>
      <c r="H200" s="147"/>
      <c r="I200" s="147"/>
      <c r="J200" s="148">
        <f t="shared" si="24"/>
        <v>0</v>
      </c>
      <c r="K200" s="148">
        <f t="shared" si="25"/>
        <v>0</v>
      </c>
      <c r="L200" s="148">
        <f t="shared" si="26"/>
        <v>0</v>
      </c>
      <c r="M200" s="326"/>
      <c r="N200" s="326"/>
      <c r="O200" s="143"/>
    </row>
    <row r="201" spans="1:15" ht="13.9" customHeight="1" x14ac:dyDescent="0.2">
      <c r="A201" s="344" t="s">
        <v>743</v>
      </c>
      <c r="B201" s="138"/>
      <c r="C201" s="392"/>
      <c r="D201" s="386" t="s">
        <v>744</v>
      </c>
      <c r="E201" s="386" t="s">
        <v>865</v>
      </c>
      <c r="F201" s="352"/>
      <c r="G201" s="165">
        <v>40</v>
      </c>
      <c r="H201" s="147"/>
      <c r="I201" s="147"/>
      <c r="J201" s="148">
        <f t="shared" si="24"/>
        <v>0</v>
      </c>
      <c r="K201" s="148">
        <f t="shared" si="25"/>
        <v>0</v>
      </c>
      <c r="L201" s="148">
        <f t="shared" si="26"/>
        <v>0</v>
      </c>
      <c r="M201" s="326"/>
      <c r="N201" s="326"/>
      <c r="O201" s="143"/>
    </row>
    <row r="202" spans="1:15" ht="13.9" customHeight="1" x14ac:dyDescent="0.2">
      <c r="A202" s="344" t="s">
        <v>745</v>
      </c>
      <c r="B202" s="143"/>
      <c r="C202" s="393"/>
      <c r="D202" s="391" t="s">
        <v>746</v>
      </c>
      <c r="E202" s="386" t="s">
        <v>865</v>
      </c>
      <c r="F202" s="352"/>
      <c r="G202" s="165">
        <v>40</v>
      </c>
      <c r="H202" s="147"/>
      <c r="I202" s="147"/>
      <c r="J202" s="148">
        <f t="shared" si="24"/>
        <v>0</v>
      </c>
      <c r="K202" s="148">
        <f t="shared" si="25"/>
        <v>0</v>
      </c>
      <c r="L202" s="148">
        <f t="shared" si="26"/>
        <v>0</v>
      </c>
      <c r="M202" s="326"/>
      <c r="N202" s="326"/>
      <c r="O202" s="143"/>
    </row>
    <row r="203" spans="1:15" ht="13.9" customHeight="1" x14ac:dyDescent="0.2">
      <c r="A203" s="344" t="s">
        <v>747</v>
      </c>
      <c r="B203" s="138"/>
      <c r="C203" s="392"/>
      <c r="D203" s="386" t="s">
        <v>748</v>
      </c>
      <c r="E203" s="386" t="s">
        <v>865</v>
      </c>
      <c r="F203" s="352"/>
      <c r="G203" s="165">
        <v>40</v>
      </c>
      <c r="H203" s="147"/>
      <c r="I203" s="147"/>
      <c r="J203" s="148">
        <f t="shared" si="24"/>
        <v>0</v>
      </c>
      <c r="K203" s="148">
        <f t="shared" si="25"/>
        <v>0</v>
      </c>
      <c r="L203" s="148">
        <f t="shared" si="26"/>
        <v>0</v>
      </c>
      <c r="M203" s="326"/>
      <c r="N203" s="326"/>
      <c r="O203" s="143"/>
    </row>
    <row r="204" spans="1:15" ht="13.9" customHeight="1" x14ac:dyDescent="0.2">
      <c r="A204" s="344" t="s">
        <v>749</v>
      </c>
      <c r="B204" s="349"/>
      <c r="C204" s="390"/>
      <c r="D204" s="391" t="s">
        <v>750</v>
      </c>
      <c r="E204" s="386" t="s">
        <v>867</v>
      </c>
      <c r="F204" s="353"/>
      <c r="G204" s="165">
        <v>40</v>
      </c>
      <c r="H204" s="147"/>
      <c r="I204" s="147"/>
      <c r="J204" s="148">
        <f t="shared" si="24"/>
        <v>0</v>
      </c>
      <c r="K204" s="148">
        <f t="shared" si="25"/>
        <v>0</v>
      </c>
      <c r="L204" s="148">
        <f t="shared" si="26"/>
        <v>0</v>
      </c>
      <c r="M204" s="326"/>
      <c r="N204" s="326"/>
      <c r="O204" s="143"/>
    </row>
    <row r="205" spans="1:15" ht="13.9" customHeight="1" x14ac:dyDescent="0.2">
      <c r="A205" s="344" t="s">
        <v>870</v>
      </c>
      <c r="B205" s="349"/>
      <c r="C205" s="390"/>
      <c r="D205" s="386" t="s">
        <v>751</v>
      </c>
      <c r="E205" s="387" t="s">
        <v>867</v>
      </c>
      <c r="F205" s="394"/>
      <c r="G205" s="165">
        <v>40</v>
      </c>
      <c r="H205" s="147"/>
      <c r="I205" s="147"/>
      <c r="J205" s="148">
        <f t="shared" si="24"/>
        <v>0</v>
      </c>
      <c r="K205" s="148">
        <f t="shared" si="25"/>
        <v>0</v>
      </c>
      <c r="L205" s="148">
        <f t="shared" si="26"/>
        <v>0</v>
      </c>
      <c r="M205" s="326"/>
      <c r="N205" s="326"/>
      <c r="O205" s="143"/>
    </row>
    <row r="206" spans="1:15" ht="13.9" customHeight="1" x14ac:dyDescent="0.2">
      <c r="A206" s="344" t="s">
        <v>871</v>
      </c>
      <c r="B206" s="349"/>
      <c r="C206" s="349"/>
      <c r="D206" s="349"/>
      <c r="E206" s="351"/>
      <c r="F206" s="352"/>
      <c r="G206" s="324">
        <v>8</v>
      </c>
      <c r="H206" s="147"/>
      <c r="I206" s="147"/>
      <c r="J206" s="148">
        <f t="shared" si="24"/>
        <v>0</v>
      </c>
      <c r="K206" s="148">
        <f t="shared" si="25"/>
        <v>0</v>
      </c>
      <c r="L206" s="148">
        <f t="shared" si="26"/>
        <v>0</v>
      </c>
      <c r="M206" s="326"/>
      <c r="N206" s="326"/>
      <c r="O206" s="143"/>
    </row>
    <row r="207" spans="1:15" ht="15.6" customHeight="1" x14ac:dyDescent="0.2">
      <c r="A207" s="143"/>
      <c r="B207" s="143"/>
      <c r="C207" s="143"/>
      <c r="D207" s="143"/>
      <c r="E207" s="192"/>
      <c r="F207" s="395"/>
      <c r="G207" s="396"/>
      <c r="H207" s="82"/>
      <c r="I207" s="82"/>
      <c r="J207" s="338"/>
      <c r="K207" s="338"/>
      <c r="L207" s="338"/>
      <c r="M207" s="326"/>
      <c r="N207" s="326"/>
      <c r="O207" s="143"/>
    </row>
    <row r="208" spans="1:15" ht="15.6" customHeight="1" x14ac:dyDescent="0.2">
      <c r="A208" s="331" t="s">
        <v>872</v>
      </c>
      <c r="B208" s="143"/>
      <c r="C208" s="143"/>
      <c r="D208" s="143"/>
      <c r="E208" s="143"/>
      <c r="F208" s="143"/>
      <c r="G208" s="192"/>
      <c r="H208" s="82"/>
      <c r="I208" s="82"/>
      <c r="J208" s="346"/>
      <c r="K208" s="346"/>
      <c r="L208" s="397"/>
      <c r="M208" s="326"/>
      <c r="N208" s="326"/>
      <c r="O208" s="143"/>
    </row>
    <row r="209" spans="1:15" ht="13.9" customHeight="1" x14ac:dyDescent="0.2">
      <c r="A209" s="344" t="s">
        <v>873</v>
      </c>
      <c r="B209" s="380"/>
      <c r="C209" s="380"/>
      <c r="D209" s="380"/>
      <c r="E209" s="380"/>
      <c r="F209" s="358"/>
      <c r="G209" s="398">
        <v>200</v>
      </c>
      <c r="H209" s="147"/>
      <c r="I209" s="147"/>
      <c r="J209" s="148">
        <f t="shared" ref="J209:J224" si="27">IF(H209=" ",0,(IF(I209=" ",0,G209*H209*I209)))</f>
        <v>0</v>
      </c>
      <c r="K209" s="148">
        <f t="shared" ref="K209:K224" si="28">0.22*J209</f>
        <v>0</v>
      </c>
      <c r="L209" s="148">
        <f t="shared" ref="L209:L224" si="29">K209+J209</f>
        <v>0</v>
      </c>
      <c r="M209" s="326"/>
      <c r="N209" s="326"/>
      <c r="O209" s="143"/>
    </row>
    <row r="210" spans="1:15" ht="13.9" customHeight="1" x14ac:dyDescent="0.2">
      <c r="A210" s="344" t="s">
        <v>874</v>
      </c>
      <c r="B210" s="138"/>
      <c r="C210" s="138"/>
      <c r="D210" s="380"/>
      <c r="E210" s="380"/>
      <c r="F210" s="358"/>
      <c r="G210" s="398">
        <v>250</v>
      </c>
      <c r="H210" s="147"/>
      <c r="I210" s="147"/>
      <c r="J210" s="148">
        <f t="shared" si="27"/>
        <v>0</v>
      </c>
      <c r="K210" s="148">
        <f t="shared" si="28"/>
        <v>0</v>
      </c>
      <c r="L210" s="148">
        <f t="shared" si="29"/>
        <v>0</v>
      </c>
      <c r="M210" s="326"/>
      <c r="N210" s="326"/>
      <c r="O210" s="143"/>
    </row>
    <row r="211" spans="1:15" ht="13.9" customHeight="1" x14ac:dyDescent="0.2">
      <c r="A211" s="344" t="s">
        <v>875</v>
      </c>
      <c r="B211" s="380"/>
      <c r="C211" s="380"/>
      <c r="D211" s="380"/>
      <c r="E211" s="380"/>
      <c r="F211" s="358"/>
      <c r="G211" s="375">
        <v>60</v>
      </c>
      <c r="H211" s="147"/>
      <c r="I211" s="147"/>
      <c r="J211" s="148">
        <f t="shared" si="27"/>
        <v>0</v>
      </c>
      <c r="K211" s="148">
        <f t="shared" si="28"/>
        <v>0</v>
      </c>
      <c r="L211" s="148">
        <f t="shared" si="29"/>
        <v>0</v>
      </c>
      <c r="M211" s="326"/>
      <c r="N211" s="326"/>
      <c r="O211" s="143"/>
    </row>
    <row r="212" spans="1:15" ht="13.9" customHeight="1" x14ac:dyDescent="0.2">
      <c r="A212" s="344" t="s">
        <v>876</v>
      </c>
      <c r="B212" s="380"/>
      <c r="C212" s="380"/>
      <c r="D212" s="380"/>
      <c r="E212" s="380"/>
      <c r="F212" s="358"/>
      <c r="G212" s="398">
        <v>200</v>
      </c>
      <c r="H212" s="147"/>
      <c r="I212" s="147"/>
      <c r="J212" s="148">
        <f t="shared" si="27"/>
        <v>0</v>
      </c>
      <c r="K212" s="148">
        <f t="shared" si="28"/>
        <v>0</v>
      </c>
      <c r="L212" s="148">
        <f t="shared" si="29"/>
        <v>0</v>
      </c>
      <c r="M212" s="326"/>
      <c r="N212" s="326"/>
      <c r="O212" s="143"/>
    </row>
    <row r="213" spans="1:15" ht="13.9" customHeight="1" x14ac:dyDescent="0.2">
      <c r="A213" s="344" t="s">
        <v>877</v>
      </c>
      <c r="B213" s="138"/>
      <c r="C213" s="138"/>
      <c r="D213" s="138"/>
      <c r="E213" s="138"/>
      <c r="F213" s="358"/>
      <c r="G213" s="165">
        <v>200</v>
      </c>
      <c r="H213" s="147"/>
      <c r="I213" s="147"/>
      <c r="J213" s="148">
        <f t="shared" si="27"/>
        <v>0</v>
      </c>
      <c r="K213" s="148">
        <f t="shared" si="28"/>
        <v>0</v>
      </c>
      <c r="L213" s="148">
        <f t="shared" si="29"/>
        <v>0</v>
      </c>
      <c r="M213" s="326"/>
      <c r="N213" s="326"/>
      <c r="O213" s="143"/>
    </row>
    <row r="214" spans="1:15" ht="13.9" customHeight="1" x14ac:dyDescent="0.2">
      <c r="A214" s="344" t="s">
        <v>878</v>
      </c>
      <c r="B214" s="138"/>
      <c r="C214" s="138"/>
      <c r="D214" s="138"/>
      <c r="E214" s="138"/>
      <c r="F214" s="358"/>
      <c r="G214" s="398">
        <v>245</v>
      </c>
      <c r="H214" s="147"/>
      <c r="I214" s="147"/>
      <c r="J214" s="148">
        <f t="shared" si="27"/>
        <v>0</v>
      </c>
      <c r="K214" s="148">
        <f t="shared" si="28"/>
        <v>0</v>
      </c>
      <c r="L214" s="148">
        <f t="shared" si="29"/>
        <v>0</v>
      </c>
      <c r="M214" s="326"/>
      <c r="N214" s="326"/>
      <c r="O214" s="143"/>
    </row>
    <row r="215" spans="1:15" ht="13.9" customHeight="1" x14ac:dyDescent="0.2">
      <c r="A215" s="344" t="s">
        <v>879</v>
      </c>
      <c r="B215" s="138"/>
      <c r="C215" s="138"/>
      <c r="D215" s="138"/>
      <c r="E215" s="399"/>
      <c r="F215" s="362"/>
      <c r="G215" s="398">
        <v>20</v>
      </c>
      <c r="H215" s="147"/>
      <c r="I215" s="147"/>
      <c r="J215" s="148">
        <f t="shared" si="27"/>
        <v>0</v>
      </c>
      <c r="K215" s="148">
        <f t="shared" si="28"/>
        <v>0</v>
      </c>
      <c r="L215" s="148">
        <f t="shared" si="29"/>
        <v>0</v>
      </c>
      <c r="M215" s="326"/>
      <c r="N215" s="326"/>
      <c r="O215" s="143"/>
    </row>
    <row r="216" spans="1:15" ht="13.9" customHeight="1" x14ac:dyDescent="0.2">
      <c r="A216" s="344" t="s">
        <v>880</v>
      </c>
      <c r="B216" s="138"/>
      <c r="C216" s="138"/>
      <c r="D216" s="138"/>
      <c r="E216" s="399"/>
      <c r="F216" s="362"/>
      <c r="G216" s="398">
        <v>40</v>
      </c>
      <c r="H216" s="147"/>
      <c r="I216" s="147"/>
      <c r="J216" s="148">
        <f t="shared" si="27"/>
        <v>0</v>
      </c>
      <c r="K216" s="148">
        <f t="shared" si="28"/>
        <v>0</v>
      </c>
      <c r="L216" s="148">
        <f t="shared" si="29"/>
        <v>0</v>
      </c>
      <c r="M216" s="326"/>
      <c r="N216" s="326"/>
      <c r="O216" s="143"/>
    </row>
    <row r="217" spans="1:15" ht="13.9" customHeight="1" x14ac:dyDescent="0.2">
      <c r="A217" s="344" t="s">
        <v>881</v>
      </c>
      <c r="B217" s="138"/>
      <c r="C217" s="138"/>
      <c r="D217" s="138"/>
      <c r="E217" s="399"/>
      <c r="F217" s="362"/>
      <c r="G217" s="398">
        <v>4</v>
      </c>
      <c r="H217" s="147"/>
      <c r="I217" s="147"/>
      <c r="J217" s="148">
        <f t="shared" si="27"/>
        <v>0</v>
      </c>
      <c r="K217" s="148">
        <f t="shared" si="28"/>
        <v>0</v>
      </c>
      <c r="L217" s="148">
        <f t="shared" si="29"/>
        <v>0</v>
      </c>
      <c r="M217" s="326"/>
      <c r="N217" s="326"/>
      <c r="O217" s="143"/>
    </row>
    <row r="218" spans="1:15" ht="13.9" customHeight="1" x14ac:dyDescent="0.2">
      <c r="A218" s="344" t="s">
        <v>882</v>
      </c>
      <c r="B218" s="138"/>
      <c r="C218" s="138"/>
      <c r="D218" s="138"/>
      <c r="E218" s="399"/>
      <c r="F218" s="362"/>
      <c r="G218" s="398">
        <v>6</v>
      </c>
      <c r="H218" s="147"/>
      <c r="I218" s="147"/>
      <c r="J218" s="148">
        <f t="shared" si="27"/>
        <v>0</v>
      </c>
      <c r="K218" s="148">
        <f t="shared" si="28"/>
        <v>0</v>
      </c>
      <c r="L218" s="148">
        <f t="shared" si="29"/>
        <v>0</v>
      </c>
      <c r="M218" s="326"/>
      <c r="N218" s="326"/>
      <c r="O218" s="143"/>
    </row>
    <row r="219" spans="1:15" ht="13.9" customHeight="1" x14ac:dyDescent="0.2">
      <c r="A219" s="344" t="s">
        <v>883</v>
      </c>
      <c r="B219" s="138"/>
      <c r="C219" s="138"/>
      <c r="D219" s="138"/>
      <c r="E219" s="399"/>
      <c r="F219" s="362"/>
      <c r="G219" s="398">
        <v>6</v>
      </c>
      <c r="H219" s="147"/>
      <c r="I219" s="147"/>
      <c r="J219" s="148">
        <f t="shared" si="27"/>
        <v>0</v>
      </c>
      <c r="K219" s="148">
        <f t="shared" si="28"/>
        <v>0</v>
      </c>
      <c r="L219" s="148">
        <f t="shared" si="29"/>
        <v>0</v>
      </c>
      <c r="M219" s="326"/>
      <c r="N219" s="326"/>
      <c r="O219" s="143"/>
    </row>
    <row r="220" spans="1:15" ht="13.9" customHeight="1" x14ac:dyDescent="0.2">
      <c r="A220" s="344" t="s">
        <v>767</v>
      </c>
      <c r="B220" s="370"/>
      <c r="C220" s="370"/>
      <c r="D220" s="370"/>
      <c r="E220" s="370"/>
      <c r="F220" s="371"/>
      <c r="G220" s="375">
        <v>3</v>
      </c>
      <c r="H220" s="147"/>
      <c r="I220" s="147"/>
      <c r="J220" s="148">
        <f t="shared" si="27"/>
        <v>0</v>
      </c>
      <c r="K220" s="148">
        <f t="shared" si="28"/>
        <v>0</v>
      </c>
      <c r="L220" s="148">
        <f t="shared" si="29"/>
        <v>0</v>
      </c>
      <c r="M220" s="326"/>
      <c r="N220" s="326"/>
      <c r="O220" s="143"/>
    </row>
    <row r="221" spans="1:15" ht="13.9" customHeight="1" x14ac:dyDescent="0.2">
      <c r="A221" s="357" t="s">
        <v>884</v>
      </c>
      <c r="B221" s="138"/>
      <c r="C221" s="138"/>
      <c r="D221" s="138"/>
      <c r="E221" s="138"/>
      <c r="F221" s="371"/>
      <c r="G221" s="400">
        <v>6</v>
      </c>
      <c r="H221" s="147"/>
      <c r="I221" s="147"/>
      <c r="J221" s="148">
        <f t="shared" si="27"/>
        <v>0</v>
      </c>
      <c r="K221" s="148">
        <f t="shared" si="28"/>
        <v>0</v>
      </c>
      <c r="L221" s="148">
        <f t="shared" si="29"/>
        <v>0</v>
      </c>
      <c r="M221" s="326"/>
      <c r="N221" s="326"/>
      <c r="O221" s="143"/>
    </row>
    <row r="222" spans="1:15" ht="13.9" customHeight="1" x14ac:dyDescent="0.2">
      <c r="A222" s="344" t="s">
        <v>885</v>
      </c>
      <c r="B222" s="138"/>
      <c r="C222" s="138"/>
      <c r="D222" s="138"/>
      <c r="E222" s="138"/>
      <c r="F222" s="371"/>
      <c r="G222" s="400">
        <v>5</v>
      </c>
      <c r="H222" s="147"/>
      <c r="I222" s="147"/>
      <c r="J222" s="148">
        <f t="shared" si="27"/>
        <v>0</v>
      </c>
      <c r="K222" s="148">
        <f t="shared" si="28"/>
        <v>0</v>
      </c>
      <c r="L222" s="148">
        <f t="shared" si="29"/>
        <v>0</v>
      </c>
      <c r="M222" s="326"/>
      <c r="N222" s="326"/>
      <c r="O222" s="143"/>
    </row>
    <row r="223" spans="1:15" ht="13.9" customHeight="1" x14ac:dyDescent="0.2">
      <c r="A223" s="344" t="s">
        <v>886</v>
      </c>
      <c r="B223" s="138"/>
      <c r="C223" s="138"/>
      <c r="D223" s="138"/>
      <c r="E223" s="138"/>
      <c r="F223" s="371"/>
      <c r="G223" s="400">
        <v>30</v>
      </c>
      <c r="H223" s="147"/>
      <c r="I223" s="147"/>
      <c r="J223" s="148">
        <f t="shared" si="27"/>
        <v>0</v>
      </c>
      <c r="K223" s="148">
        <f t="shared" si="28"/>
        <v>0</v>
      </c>
      <c r="L223" s="148">
        <f t="shared" si="29"/>
        <v>0</v>
      </c>
      <c r="M223" s="326"/>
      <c r="N223" s="326"/>
      <c r="O223" s="143"/>
    </row>
    <row r="224" spans="1:15" ht="13.9" customHeight="1" x14ac:dyDescent="0.2">
      <c r="A224" s="401" t="s">
        <v>887</v>
      </c>
      <c r="B224" s="143"/>
      <c r="C224" s="143"/>
      <c r="D224" s="143"/>
      <c r="E224" s="143"/>
      <c r="F224" s="368"/>
      <c r="G224" s="400">
        <v>30</v>
      </c>
      <c r="H224" s="147"/>
      <c r="I224" s="147"/>
      <c r="J224" s="148">
        <f t="shared" si="27"/>
        <v>0</v>
      </c>
      <c r="K224" s="148">
        <f t="shared" si="28"/>
        <v>0</v>
      </c>
      <c r="L224" s="148">
        <f t="shared" si="29"/>
        <v>0</v>
      </c>
      <c r="M224" s="326"/>
      <c r="N224" s="326"/>
      <c r="O224" s="143"/>
    </row>
    <row r="225" spans="1:15" s="402" customFormat="1" ht="15.6" customHeight="1" thickBot="1" x14ac:dyDescent="0.25">
      <c r="B225" s="142"/>
      <c r="C225" s="142"/>
      <c r="D225" s="142"/>
      <c r="E225" s="142"/>
      <c r="F225" s="403"/>
      <c r="G225" s="291"/>
      <c r="H225" s="295"/>
      <c r="I225" s="295"/>
      <c r="J225" s="296"/>
      <c r="K225" s="296"/>
      <c r="L225" s="296"/>
      <c r="M225" s="404"/>
      <c r="N225" s="404"/>
      <c r="O225" s="142"/>
    </row>
    <row r="226" spans="1:15" ht="15.6" customHeight="1" thickBot="1" x14ac:dyDescent="0.25">
      <c r="A226" s="143"/>
      <c r="B226" s="143"/>
      <c r="C226" s="143"/>
      <c r="D226" s="143"/>
      <c r="E226" s="143"/>
      <c r="F226" s="143"/>
      <c r="G226" s="143"/>
      <c r="H226" s="192"/>
      <c r="I226" s="192"/>
      <c r="J226" s="405" t="s">
        <v>232</v>
      </c>
      <c r="K226" s="406" t="s">
        <v>233</v>
      </c>
      <c r="L226" s="407" t="s">
        <v>110</v>
      </c>
      <c r="M226" s="326"/>
      <c r="N226" s="326"/>
      <c r="O226" s="143"/>
    </row>
    <row r="227" spans="1:15" ht="19.5" customHeight="1" thickBot="1" x14ac:dyDescent="0.25">
      <c r="A227" s="408" t="s">
        <v>320</v>
      </c>
      <c r="B227" s="409"/>
      <c r="C227" s="409"/>
      <c r="D227" s="409"/>
      <c r="E227" s="409"/>
      <c r="F227" s="409"/>
      <c r="G227" s="409"/>
      <c r="H227" s="410"/>
      <c r="I227" s="411"/>
      <c r="J227" s="412">
        <f>SUM(J6:J224)</f>
        <v>0</v>
      </c>
      <c r="K227" s="412">
        <f>SUM(K6:K224)</f>
        <v>0</v>
      </c>
      <c r="L227" s="412">
        <f>SUM(L6:L224)</f>
        <v>0</v>
      </c>
      <c r="M227" s="326"/>
      <c r="N227" s="326"/>
      <c r="O227" s="143"/>
    </row>
    <row r="228" spans="1:15" x14ac:dyDescent="0.2">
      <c r="A228" s="326"/>
      <c r="B228" s="326"/>
      <c r="C228" s="326"/>
      <c r="D228" s="326"/>
      <c r="E228" s="326"/>
      <c r="F228" s="326"/>
      <c r="G228" s="326"/>
      <c r="H228" s="413"/>
      <c r="I228" s="413"/>
      <c r="J228" s="326"/>
      <c r="K228" s="326"/>
      <c r="L228" s="326"/>
      <c r="M228" s="326"/>
      <c r="N228" s="326"/>
      <c r="O228" s="143"/>
    </row>
    <row r="229" spans="1:15" x14ac:dyDescent="0.2">
      <c r="A229" s="143"/>
      <c r="B229" s="143"/>
      <c r="C229" s="143"/>
      <c r="D229" s="143"/>
      <c r="E229" s="143"/>
      <c r="F229" s="143"/>
      <c r="G229" s="192"/>
      <c r="H229" s="192"/>
      <c r="I229" s="192"/>
      <c r="J229" s="143"/>
      <c r="K229" s="143"/>
      <c r="L229" s="143"/>
      <c r="M229" s="326"/>
      <c r="N229" s="326"/>
      <c r="O229" s="143"/>
    </row>
    <row r="230" spans="1:15" x14ac:dyDescent="0.2">
      <c r="A230" s="143"/>
      <c r="B230" s="143"/>
      <c r="C230" s="143"/>
      <c r="D230" s="143"/>
      <c r="E230" s="143"/>
      <c r="F230" s="143"/>
      <c r="G230" s="143"/>
      <c r="H230" s="192"/>
      <c r="I230" s="383"/>
      <c r="J230" s="143"/>
      <c r="K230" s="143"/>
      <c r="L230" s="143"/>
      <c r="M230" s="326"/>
      <c r="N230" s="326"/>
      <c r="O230" s="143"/>
    </row>
    <row r="231" spans="1:15" x14ac:dyDescent="0.2">
      <c r="A231" s="143"/>
      <c r="B231" s="143"/>
      <c r="C231" s="143"/>
      <c r="D231" s="143"/>
      <c r="E231" s="143"/>
      <c r="F231" s="143"/>
      <c r="G231" s="143"/>
      <c r="H231" s="192"/>
      <c r="I231" s="192"/>
      <c r="J231" s="143"/>
      <c r="K231" s="143"/>
      <c r="L231" s="143"/>
      <c r="M231" s="326"/>
      <c r="N231" s="326"/>
      <c r="O231" s="143"/>
    </row>
    <row r="232" spans="1:15" x14ac:dyDescent="0.2">
      <c r="A232" s="143"/>
      <c r="B232" s="143"/>
      <c r="C232" s="143"/>
      <c r="D232" s="143"/>
      <c r="E232" s="143"/>
      <c r="F232" s="143"/>
      <c r="G232" s="143"/>
      <c r="H232" s="192"/>
      <c r="I232" s="192"/>
      <c r="J232" s="143"/>
      <c r="K232" s="143"/>
      <c r="L232" s="143"/>
      <c r="M232" s="326"/>
      <c r="N232" s="326"/>
      <c r="O232" s="143"/>
    </row>
    <row r="233" spans="1:15" x14ac:dyDescent="0.2">
      <c r="A233" s="143"/>
      <c r="B233" s="143"/>
      <c r="C233" s="143"/>
      <c r="D233" s="143"/>
      <c r="E233" s="143"/>
      <c r="F233" s="143"/>
      <c r="G233" s="143"/>
      <c r="H233" s="192"/>
      <c r="I233" s="192"/>
      <c r="J233" s="143"/>
      <c r="K233" s="143"/>
      <c r="L233" s="143"/>
      <c r="M233" s="326"/>
      <c r="N233" s="326"/>
      <c r="O233" s="143"/>
    </row>
    <row r="234" spans="1:15" x14ac:dyDescent="0.2">
      <c r="A234" s="143"/>
      <c r="B234" s="143"/>
      <c r="C234" s="143"/>
      <c r="D234" s="143"/>
      <c r="E234" s="143"/>
      <c r="F234" s="143"/>
      <c r="G234" s="143"/>
      <c r="H234" s="192"/>
      <c r="I234" s="192"/>
      <c r="J234" s="143"/>
      <c r="K234" s="143"/>
      <c r="L234" s="143"/>
      <c r="M234" s="326"/>
      <c r="N234" s="326"/>
      <c r="O234" s="143"/>
    </row>
    <row r="235" spans="1:15" x14ac:dyDescent="0.2">
      <c r="A235" s="143"/>
      <c r="B235" s="143"/>
      <c r="C235" s="143"/>
      <c r="D235" s="143"/>
      <c r="E235" s="143"/>
      <c r="F235" s="143"/>
      <c r="G235" s="143"/>
      <c r="H235" s="192"/>
      <c r="I235" s="192"/>
      <c r="J235" s="143"/>
      <c r="K235" s="143"/>
      <c r="L235" s="143"/>
      <c r="M235" s="326"/>
      <c r="N235" s="326"/>
      <c r="O235" s="143"/>
    </row>
    <row r="236" spans="1:15" x14ac:dyDescent="0.2">
      <c r="A236" s="143"/>
      <c r="B236" s="143"/>
      <c r="C236" s="143"/>
      <c r="D236" s="143"/>
      <c r="E236" s="143"/>
      <c r="F236" s="143"/>
      <c r="G236" s="143"/>
      <c r="H236" s="192"/>
      <c r="I236" s="192"/>
      <c r="J236" s="143"/>
      <c r="K236" s="143"/>
      <c r="L236" s="143"/>
      <c r="M236" s="326"/>
      <c r="N236" s="326"/>
      <c r="O236" s="143"/>
    </row>
    <row r="237" spans="1:15" x14ac:dyDescent="0.2">
      <c r="A237" s="143"/>
      <c r="B237" s="143"/>
      <c r="C237" s="143"/>
      <c r="D237" s="143"/>
      <c r="E237" s="143"/>
      <c r="F237" s="143"/>
      <c r="G237" s="143"/>
      <c r="H237" s="192"/>
      <c r="I237" s="192"/>
      <c r="J237" s="143"/>
      <c r="K237" s="143"/>
      <c r="L237" s="143"/>
      <c r="M237" s="326"/>
      <c r="N237" s="326"/>
      <c r="O237" s="143"/>
    </row>
    <row r="238" spans="1:15" x14ac:dyDescent="0.2">
      <c r="A238" s="143"/>
      <c r="B238" s="143"/>
      <c r="C238" s="143"/>
      <c r="D238" s="143"/>
      <c r="E238" s="143"/>
      <c r="F238" s="143"/>
      <c r="G238" s="192"/>
      <c r="H238" s="82"/>
      <c r="I238" s="82"/>
      <c r="J238" s="346"/>
      <c r="K238" s="346"/>
      <c r="L238" s="346"/>
      <c r="M238" s="326"/>
      <c r="N238" s="326"/>
      <c r="O238" s="143"/>
    </row>
    <row r="239" spans="1:15" x14ac:dyDescent="0.2">
      <c r="A239" s="143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326"/>
      <c r="N239" s="326"/>
      <c r="O239" s="143"/>
    </row>
    <row r="240" spans="1:15" x14ac:dyDescent="0.2">
      <c r="H240" s="327"/>
      <c r="I240" s="327"/>
    </row>
    <row r="241" spans="8:9" x14ac:dyDescent="0.2">
      <c r="H241" s="327"/>
      <c r="I241" s="327"/>
    </row>
    <row r="243" spans="8:9" x14ac:dyDescent="0.2">
      <c r="H243" s="327"/>
      <c r="I243" s="327"/>
    </row>
    <row r="244" spans="8:9" x14ac:dyDescent="0.2">
      <c r="H244" s="327"/>
      <c r="I244" s="327"/>
    </row>
    <row r="245" spans="8:9" x14ac:dyDescent="0.2">
      <c r="H245" s="327"/>
      <c r="I245" s="327"/>
    </row>
    <row r="246" spans="8:9" x14ac:dyDescent="0.2">
      <c r="H246" s="327"/>
      <c r="I246" s="327"/>
    </row>
  </sheetData>
  <sheetProtection selectLockedCells="1"/>
  <mergeCells count="3">
    <mergeCell ref="A1:L1"/>
    <mergeCell ref="A74:B74"/>
    <mergeCell ref="A81:B81"/>
  </mergeCells>
  <phoneticPr fontId="1" type="noConversion"/>
  <pageMargins left="0.7" right="0.7" top="0.75" bottom="0.75" header="0.3" footer="0.3"/>
  <pageSetup paperSize="9" scale="78" orientation="landscape" horizontalDpi="4294967293" r:id="rId1"/>
  <headerFooter alignWithMargins="0"/>
  <rowBreaks count="4" manualBreakCount="4">
    <brk id="45" max="11" man="1"/>
    <brk id="80" max="11" man="1"/>
    <brk id="120" max="11" man="1"/>
    <brk id="16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4"/>
  <dimension ref="A1:L318"/>
  <sheetViews>
    <sheetView view="pageBreakPreview" zoomScaleNormal="100" zoomScaleSheetLayoutView="100" workbookViewId="0">
      <selection activeCell="A75" sqref="A75:L78"/>
    </sheetView>
  </sheetViews>
  <sheetFormatPr defaultColWidth="9.140625" defaultRowHeight="12.75" x14ac:dyDescent="0.2"/>
  <cols>
    <col min="1" max="2" width="9.140625" style="50"/>
    <col min="3" max="3" width="8.42578125" style="50" customWidth="1"/>
    <col min="4" max="4" width="8.5703125" style="50" customWidth="1"/>
    <col min="5" max="5" width="9.85546875" style="50" customWidth="1"/>
    <col min="6" max="6" width="13" style="50" customWidth="1"/>
    <col min="7" max="7" width="9.140625" style="50"/>
    <col min="8" max="9" width="9.140625" style="60"/>
    <col min="10" max="10" width="17.28515625" style="50" customWidth="1"/>
    <col min="11" max="11" width="16.5703125" style="50" customWidth="1"/>
    <col min="12" max="12" width="17.140625" style="50" customWidth="1"/>
    <col min="13" max="16384" width="9.140625" style="50"/>
  </cols>
  <sheetData>
    <row r="1" spans="1:12" ht="18" x14ac:dyDescent="0.25">
      <c r="A1" s="421" t="s">
        <v>124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</row>
    <row r="2" spans="1:12" ht="9.75" customHeight="1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x14ac:dyDescent="0.2">
      <c r="A3" s="69" t="s">
        <v>117</v>
      </c>
      <c r="F3" s="69" t="s">
        <v>114</v>
      </c>
      <c r="J3" s="223" t="s">
        <v>113</v>
      </c>
    </row>
    <row r="4" spans="1:12" ht="15" customHeight="1" x14ac:dyDescent="0.2">
      <c r="A4" s="94">
        <f>'podatki produkcije'!B6</f>
        <v>0</v>
      </c>
      <c r="F4" s="94">
        <f>'podatki produkcije'!B8</f>
        <v>0</v>
      </c>
      <c r="J4" s="224">
        <f>'podatki produkcije'!B10</f>
        <v>0</v>
      </c>
    </row>
    <row r="5" spans="1:12" x14ac:dyDescent="0.2">
      <c r="A5" s="69" t="s">
        <v>207</v>
      </c>
      <c r="G5" s="308" t="s">
        <v>92</v>
      </c>
      <c r="H5" s="309" t="s">
        <v>95</v>
      </c>
      <c r="I5" s="310" t="s">
        <v>109</v>
      </c>
      <c r="J5" s="310" t="s">
        <v>96</v>
      </c>
      <c r="K5" s="310" t="s">
        <v>233</v>
      </c>
      <c r="L5" s="311" t="s">
        <v>1</v>
      </c>
    </row>
    <row r="6" spans="1:12" x14ac:dyDescent="0.2">
      <c r="A6" s="183" t="s">
        <v>634</v>
      </c>
      <c r="B6" s="68"/>
      <c r="C6" s="184"/>
      <c r="D6" s="68"/>
      <c r="E6" s="68"/>
      <c r="F6" s="230"/>
      <c r="G6" s="247">
        <v>450</v>
      </c>
      <c r="H6" s="127"/>
      <c r="I6" s="127"/>
      <c r="J6" s="117">
        <f t="shared" ref="J6" si="0">IF(H6=" ",0,(IF(I6=" ",0,G6*H6*I6)))</f>
        <v>0</v>
      </c>
      <c r="K6" s="129">
        <f>0.22*J6</f>
        <v>0</v>
      </c>
      <c r="L6" s="129">
        <f t="shared" ref="L6" si="1">K6+J6</f>
        <v>0</v>
      </c>
    </row>
    <row r="7" spans="1:12" x14ac:dyDescent="0.2">
      <c r="A7" s="77" t="s">
        <v>125</v>
      </c>
      <c r="B7" s="68"/>
      <c r="C7" s="68" t="s">
        <v>126</v>
      </c>
      <c r="D7" s="68"/>
      <c r="E7" s="68"/>
      <c r="F7" s="230"/>
      <c r="G7" s="247">
        <v>215</v>
      </c>
      <c r="H7" s="127"/>
      <c r="I7" s="127"/>
      <c r="J7" s="117">
        <f t="shared" ref="J7:J13" si="2">IF(H7=" ",0,(IF(I7=" ",0,G7*H7*I7)))</f>
        <v>0</v>
      </c>
      <c r="K7" s="129">
        <f>0.22*J7</f>
        <v>0</v>
      </c>
      <c r="L7" s="129">
        <f t="shared" ref="L7:L13" si="3">K7+J7</f>
        <v>0</v>
      </c>
    </row>
    <row r="8" spans="1:12" x14ac:dyDescent="0.2">
      <c r="A8" s="237" t="s">
        <v>127</v>
      </c>
      <c r="C8" s="50" t="s">
        <v>128</v>
      </c>
      <c r="F8" s="234"/>
      <c r="G8" s="119">
        <v>144</v>
      </c>
      <c r="H8" s="127"/>
      <c r="I8" s="127"/>
      <c r="J8" s="117">
        <f t="shared" si="2"/>
        <v>0</v>
      </c>
      <c r="K8" s="129">
        <f t="shared" ref="K8:K13" si="4">0.22*J8</f>
        <v>0</v>
      </c>
      <c r="L8" s="129">
        <f t="shared" si="3"/>
        <v>0</v>
      </c>
    </row>
    <row r="9" spans="1:12" x14ac:dyDescent="0.2">
      <c r="A9" s="238" t="s">
        <v>129</v>
      </c>
      <c r="B9" s="86"/>
      <c r="C9" s="86" t="s">
        <v>220</v>
      </c>
      <c r="D9" s="86"/>
      <c r="E9" s="68"/>
      <c r="F9" s="230"/>
      <c r="G9" s="119">
        <v>52</v>
      </c>
      <c r="H9" s="127"/>
      <c r="I9" s="127"/>
      <c r="J9" s="117">
        <f t="shared" si="2"/>
        <v>0</v>
      </c>
      <c r="K9" s="129">
        <f t="shared" si="4"/>
        <v>0</v>
      </c>
      <c r="L9" s="129">
        <f t="shared" si="3"/>
        <v>0</v>
      </c>
    </row>
    <row r="10" spans="1:12" x14ac:dyDescent="0.2">
      <c r="A10" s="77" t="s">
        <v>130</v>
      </c>
      <c r="B10" s="68"/>
      <c r="C10" s="68" t="s">
        <v>131</v>
      </c>
      <c r="D10" s="68"/>
      <c r="F10" s="234"/>
      <c r="G10" s="119">
        <v>28</v>
      </c>
      <c r="H10" s="127"/>
      <c r="I10" s="127"/>
      <c r="J10" s="117">
        <f t="shared" si="2"/>
        <v>0</v>
      </c>
      <c r="K10" s="129">
        <f t="shared" si="4"/>
        <v>0</v>
      </c>
      <c r="L10" s="129">
        <f t="shared" si="3"/>
        <v>0</v>
      </c>
    </row>
    <row r="11" spans="1:12" x14ac:dyDescent="0.2">
      <c r="A11" s="77" t="s">
        <v>132</v>
      </c>
      <c r="B11" s="68"/>
      <c r="C11" s="68" t="s">
        <v>133</v>
      </c>
      <c r="D11" s="68"/>
      <c r="E11" s="68"/>
      <c r="F11" s="230"/>
      <c r="G11" s="119">
        <v>18</v>
      </c>
      <c r="H11" s="127"/>
      <c r="I11" s="127"/>
      <c r="J11" s="117">
        <f t="shared" si="2"/>
        <v>0</v>
      </c>
      <c r="K11" s="129">
        <f t="shared" si="4"/>
        <v>0</v>
      </c>
      <c r="L11" s="129">
        <f t="shared" si="3"/>
        <v>0</v>
      </c>
    </row>
    <row r="12" spans="1:12" x14ac:dyDescent="0.2">
      <c r="A12" s="121" t="s">
        <v>134</v>
      </c>
      <c r="B12" s="67"/>
      <c r="C12" s="67" t="s">
        <v>135</v>
      </c>
      <c r="D12" s="67"/>
      <c r="E12" s="68"/>
      <c r="F12" s="234"/>
      <c r="G12" s="119">
        <v>15</v>
      </c>
      <c r="H12" s="127"/>
      <c r="I12" s="127"/>
      <c r="J12" s="117">
        <f t="shared" si="2"/>
        <v>0</v>
      </c>
      <c r="K12" s="129">
        <f t="shared" si="4"/>
        <v>0</v>
      </c>
      <c r="L12" s="129">
        <f t="shared" si="3"/>
        <v>0</v>
      </c>
    </row>
    <row r="13" spans="1:12" x14ac:dyDescent="0.2">
      <c r="A13" s="121" t="s">
        <v>136</v>
      </c>
      <c r="B13" s="67"/>
      <c r="C13" s="67"/>
      <c r="D13" s="67"/>
      <c r="E13" s="67"/>
      <c r="F13" s="230"/>
      <c r="G13" s="119">
        <v>28</v>
      </c>
      <c r="H13" s="127"/>
      <c r="I13" s="127"/>
      <c r="J13" s="117">
        <f t="shared" si="2"/>
        <v>0</v>
      </c>
      <c r="K13" s="129">
        <f t="shared" si="4"/>
        <v>0</v>
      </c>
      <c r="L13" s="129">
        <f t="shared" si="3"/>
        <v>0</v>
      </c>
    </row>
    <row r="14" spans="1:12" x14ac:dyDescent="0.2">
      <c r="G14" s="60"/>
      <c r="H14" s="63"/>
      <c r="I14" s="63"/>
      <c r="J14" s="133"/>
      <c r="K14" s="133"/>
      <c r="L14" s="133"/>
    </row>
    <row r="15" spans="1:12" x14ac:dyDescent="0.2">
      <c r="A15" s="69" t="s">
        <v>97</v>
      </c>
      <c r="F15" s="249"/>
      <c r="G15" s="60"/>
      <c r="H15" s="63"/>
      <c r="I15" s="63"/>
      <c r="J15" s="133"/>
      <c r="K15" s="133"/>
      <c r="L15" s="133"/>
    </row>
    <row r="16" spans="1:12" x14ac:dyDescent="0.2">
      <c r="A16" s="77" t="s">
        <v>219</v>
      </c>
      <c r="B16" s="68"/>
      <c r="C16" s="68"/>
      <c r="D16" s="68"/>
      <c r="E16" s="68"/>
      <c r="F16" s="230"/>
      <c r="G16" s="247">
        <v>260</v>
      </c>
      <c r="H16" s="116"/>
      <c r="I16" s="116"/>
      <c r="J16" s="117">
        <f>IF(H16=" ",0,(IF(I16=" ",0,G16*H16*I16)))</f>
        <v>0</v>
      </c>
      <c r="K16" s="117">
        <f>0.22*J16</f>
        <v>0</v>
      </c>
      <c r="L16" s="117">
        <f>K16+J16</f>
        <v>0</v>
      </c>
    </row>
    <row r="17" spans="1:12" x14ac:dyDescent="0.2">
      <c r="A17" s="121" t="s">
        <v>98</v>
      </c>
      <c r="B17" s="67"/>
      <c r="C17" s="67"/>
      <c r="D17" s="67"/>
      <c r="E17" s="67"/>
      <c r="F17" s="239"/>
      <c r="G17" s="119">
        <v>96</v>
      </c>
      <c r="H17" s="116"/>
      <c r="I17" s="116"/>
      <c r="J17" s="117">
        <f>IF(H17=" ",0,(IF(I17=" ",0,G17*H17*I17)))</f>
        <v>0</v>
      </c>
      <c r="K17" s="129">
        <f>0.22*J17</f>
        <v>0</v>
      </c>
      <c r="L17" s="117">
        <f>K17+J17</f>
        <v>0</v>
      </c>
    </row>
    <row r="18" spans="1:12" x14ac:dyDescent="0.2">
      <c r="A18" s="77" t="s">
        <v>137</v>
      </c>
      <c r="B18" s="68"/>
      <c r="C18" s="68"/>
      <c r="D18" s="68"/>
      <c r="E18" s="68"/>
      <c r="F18" s="230"/>
      <c r="G18" s="119">
        <v>60</v>
      </c>
      <c r="H18" s="116"/>
      <c r="I18" s="116"/>
      <c r="J18" s="117">
        <f>IF(H18=" ",0,(IF(I18=" ",0,G18*H18*I18)))</f>
        <v>0</v>
      </c>
      <c r="K18" s="129">
        <f>0.22*J18</f>
        <v>0</v>
      </c>
      <c r="L18" s="117">
        <f>K18+J18</f>
        <v>0</v>
      </c>
    </row>
    <row r="19" spans="1:12" x14ac:dyDescent="0.2">
      <c r="A19" s="121" t="s">
        <v>82</v>
      </c>
      <c r="B19" s="67"/>
      <c r="C19" s="67"/>
      <c r="D19" s="67"/>
      <c r="F19" s="234"/>
      <c r="G19" s="119">
        <v>15</v>
      </c>
      <c r="H19" s="116"/>
      <c r="I19" s="116"/>
      <c r="J19" s="117">
        <f>IF(H19=" ",0,(IF(I19=" ",0,G19*H19*I19)))</f>
        <v>0</v>
      </c>
      <c r="K19" s="129">
        <f>0.22*J19</f>
        <v>0</v>
      </c>
      <c r="L19" s="117">
        <f>K19+J19</f>
        <v>0</v>
      </c>
    </row>
    <row r="20" spans="1:12" x14ac:dyDescent="0.2">
      <c r="A20" s="77" t="s">
        <v>83</v>
      </c>
      <c r="B20" s="68"/>
      <c r="C20" s="68"/>
      <c r="D20" s="68"/>
      <c r="E20" s="68"/>
      <c r="F20" s="230"/>
      <c r="G20" s="119">
        <v>9</v>
      </c>
      <c r="H20" s="116"/>
      <c r="I20" s="116"/>
      <c r="J20" s="117">
        <f>IF(H20=" ",0,(IF(I20=" ",0,G20*H20*I20)))</f>
        <v>0</v>
      </c>
      <c r="K20" s="129">
        <f>0.22*J20</f>
        <v>0</v>
      </c>
      <c r="L20" s="117">
        <f>K20+J20</f>
        <v>0</v>
      </c>
    </row>
    <row r="21" spans="1:12" x14ac:dyDescent="0.2">
      <c r="G21" s="60"/>
      <c r="H21" s="63"/>
      <c r="I21" s="63"/>
      <c r="J21" s="133"/>
      <c r="K21" s="133"/>
      <c r="L21" s="133"/>
    </row>
    <row r="22" spans="1:12" x14ac:dyDescent="0.2">
      <c r="A22" s="69" t="s">
        <v>99</v>
      </c>
      <c r="F22" s="249"/>
      <c r="G22" s="236"/>
      <c r="H22" s="63"/>
      <c r="I22" s="63"/>
      <c r="J22" s="133"/>
      <c r="K22" s="133"/>
      <c r="L22" s="133"/>
    </row>
    <row r="23" spans="1:12" x14ac:dyDescent="0.2">
      <c r="A23" s="77" t="s">
        <v>305</v>
      </c>
      <c r="B23" s="68"/>
      <c r="C23" s="68"/>
      <c r="D23" s="194"/>
      <c r="E23" s="68"/>
      <c r="F23" s="230"/>
      <c r="G23" s="247">
        <v>12</v>
      </c>
      <c r="H23" s="116"/>
      <c r="I23" s="116"/>
      <c r="J23" s="117">
        <f t="shared" ref="J23:J31" si="5">IF(H23=" ",0,(IF(I23=" ",0,G23*H23*I23)))</f>
        <v>0</v>
      </c>
      <c r="K23" s="117">
        <f t="shared" ref="K23:K36" si="6">0.22*J23</f>
        <v>0</v>
      </c>
      <c r="L23" s="117">
        <f>K23+J23</f>
        <v>0</v>
      </c>
    </row>
    <row r="24" spans="1:12" x14ac:dyDescent="0.2">
      <c r="A24" s="121" t="s">
        <v>306</v>
      </c>
      <c r="B24" s="67"/>
      <c r="C24" s="67"/>
      <c r="D24" s="212"/>
      <c r="F24" s="234"/>
      <c r="G24" s="119">
        <v>5</v>
      </c>
      <c r="H24" s="116"/>
      <c r="I24" s="116"/>
      <c r="J24" s="117">
        <f t="shared" si="5"/>
        <v>0</v>
      </c>
      <c r="K24" s="129">
        <f t="shared" si="6"/>
        <v>0</v>
      </c>
      <c r="L24" s="117">
        <f t="shared" ref="L24:L31" si="7">K24+J24</f>
        <v>0</v>
      </c>
    </row>
    <row r="25" spans="1:12" x14ac:dyDescent="0.2">
      <c r="A25" s="121" t="s">
        <v>307</v>
      </c>
      <c r="B25" s="67"/>
      <c r="C25" s="67"/>
      <c r="D25" s="212"/>
      <c r="E25" s="68"/>
      <c r="F25" s="230"/>
      <c r="G25" s="119">
        <v>3</v>
      </c>
      <c r="H25" s="116"/>
      <c r="I25" s="116"/>
      <c r="J25" s="117">
        <f t="shared" si="5"/>
        <v>0</v>
      </c>
      <c r="K25" s="129">
        <f t="shared" si="6"/>
        <v>0</v>
      </c>
      <c r="L25" s="117">
        <f t="shared" si="7"/>
        <v>0</v>
      </c>
    </row>
    <row r="26" spans="1:12" x14ac:dyDescent="0.2">
      <c r="A26" s="237" t="s">
        <v>308</v>
      </c>
      <c r="D26" s="50" t="s">
        <v>138</v>
      </c>
      <c r="F26" s="234"/>
      <c r="G26" s="119">
        <v>2</v>
      </c>
      <c r="H26" s="116"/>
      <c r="I26" s="116"/>
      <c r="J26" s="117">
        <f t="shared" si="5"/>
        <v>0</v>
      </c>
      <c r="K26" s="129">
        <f t="shared" si="6"/>
        <v>0</v>
      </c>
      <c r="L26" s="117">
        <f t="shared" si="7"/>
        <v>0</v>
      </c>
    </row>
    <row r="27" spans="1:12" x14ac:dyDescent="0.2">
      <c r="A27" s="77" t="s">
        <v>309</v>
      </c>
      <c r="B27" s="68"/>
      <c r="C27" s="68"/>
      <c r="D27" s="68" t="s">
        <v>138</v>
      </c>
      <c r="E27" s="68"/>
      <c r="F27" s="230"/>
      <c r="G27" s="119">
        <v>2</v>
      </c>
      <c r="H27" s="116"/>
      <c r="I27" s="116"/>
      <c r="J27" s="117">
        <f t="shared" si="5"/>
        <v>0</v>
      </c>
      <c r="K27" s="129">
        <f t="shared" si="6"/>
        <v>0</v>
      </c>
      <c r="L27" s="117">
        <f t="shared" si="7"/>
        <v>0</v>
      </c>
    </row>
    <row r="28" spans="1:12" x14ac:dyDescent="0.2">
      <c r="A28" s="77" t="s">
        <v>310</v>
      </c>
      <c r="B28" s="68"/>
      <c r="C28" s="68"/>
      <c r="D28" s="194"/>
      <c r="E28" s="68"/>
      <c r="F28" s="230"/>
      <c r="G28" s="119">
        <v>22</v>
      </c>
      <c r="H28" s="116"/>
      <c r="I28" s="116"/>
      <c r="J28" s="117">
        <f t="shared" si="5"/>
        <v>0</v>
      </c>
      <c r="K28" s="129">
        <f t="shared" si="6"/>
        <v>0</v>
      </c>
      <c r="L28" s="117">
        <f t="shared" si="7"/>
        <v>0</v>
      </c>
    </row>
    <row r="29" spans="1:12" x14ac:dyDescent="0.2">
      <c r="A29" s="77" t="s">
        <v>311</v>
      </c>
      <c r="B29" s="68"/>
      <c r="C29" s="68"/>
      <c r="D29" s="194"/>
      <c r="F29" s="234"/>
      <c r="G29" s="119">
        <v>13</v>
      </c>
      <c r="H29" s="116"/>
      <c r="I29" s="116"/>
      <c r="J29" s="117">
        <f t="shared" si="5"/>
        <v>0</v>
      </c>
      <c r="K29" s="129">
        <f t="shared" si="6"/>
        <v>0</v>
      </c>
      <c r="L29" s="117">
        <f t="shared" si="7"/>
        <v>0</v>
      </c>
    </row>
    <row r="30" spans="1:12" x14ac:dyDescent="0.2">
      <c r="A30" s="77" t="s">
        <v>312</v>
      </c>
      <c r="B30" s="68"/>
      <c r="C30" s="68"/>
      <c r="D30" s="194"/>
      <c r="E30" s="68"/>
      <c r="F30" s="230"/>
      <c r="G30" s="119">
        <v>11</v>
      </c>
      <c r="H30" s="116"/>
      <c r="I30" s="116"/>
      <c r="J30" s="117">
        <f t="shared" si="5"/>
        <v>0</v>
      </c>
      <c r="K30" s="129">
        <f t="shared" si="6"/>
        <v>0</v>
      </c>
      <c r="L30" s="117">
        <f t="shared" si="7"/>
        <v>0</v>
      </c>
    </row>
    <row r="31" spans="1:12" x14ac:dyDescent="0.2">
      <c r="A31" s="77" t="s">
        <v>313</v>
      </c>
      <c r="B31" s="68"/>
      <c r="C31" s="68"/>
      <c r="D31" s="194"/>
      <c r="E31" s="67"/>
      <c r="F31" s="230"/>
      <c r="G31" s="119">
        <v>7</v>
      </c>
      <c r="H31" s="116"/>
      <c r="I31" s="116"/>
      <c r="J31" s="117">
        <f t="shared" si="5"/>
        <v>0</v>
      </c>
      <c r="K31" s="129">
        <f t="shared" si="6"/>
        <v>0</v>
      </c>
      <c r="L31" s="117">
        <f t="shared" si="7"/>
        <v>0</v>
      </c>
    </row>
    <row r="32" spans="1:12" x14ac:dyDescent="0.2">
      <c r="A32" s="77" t="s">
        <v>322</v>
      </c>
      <c r="B32" s="68"/>
      <c r="C32" s="68"/>
      <c r="D32" s="194"/>
      <c r="E32" s="67"/>
      <c r="F32" s="230"/>
      <c r="G32" s="119">
        <v>12</v>
      </c>
      <c r="H32" s="116"/>
      <c r="I32" s="116"/>
      <c r="J32" s="117">
        <f>IF(H32=" ",0,(IF(I32=" ",0,G32*H32*I32)))</f>
        <v>0</v>
      </c>
      <c r="K32" s="129">
        <f t="shared" si="6"/>
        <v>0</v>
      </c>
      <c r="L32" s="117">
        <f>K32+J32</f>
        <v>0</v>
      </c>
    </row>
    <row r="33" spans="1:12" x14ac:dyDescent="0.2">
      <c r="A33" s="77" t="s">
        <v>323</v>
      </c>
      <c r="B33" s="68"/>
      <c r="C33" s="68"/>
      <c r="D33" s="194"/>
      <c r="E33" s="67"/>
      <c r="F33" s="230"/>
      <c r="G33" s="119">
        <v>10</v>
      </c>
      <c r="H33" s="116"/>
      <c r="I33" s="116"/>
      <c r="J33" s="117">
        <f>IF(H33=" ",0,(IF(I33=" ",0,G33*H33*I33)))</f>
        <v>0</v>
      </c>
      <c r="K33" s="129">
        <f t="shared" si="6"/>
        <v>0</v>
      </c>
      <c r="L33" s="117">
        <f>K33+J33</f>
        <v>0</v>
      </c>
    </row>
    <row r="34" spans="1:12" x14ac:dyDescent="0.2">
      <c r="A34" s="77" t="s">
        <v>324</v>
      </c>
      <c r="B34" s="68"/>
      <c r="C34" s="68"/>
      <c r="D34" s="194"/>
      <c r="E34" s="67"/>
      <c r="F34" s="230"/>
      <c r="G34" s="119">
        <v>6</v>
      </c>
      <c r="H34" s="116"/>
      <c r="I34" s="116"/>
      <c r="J34" s="117">
        <f>IF(H34=" ",0,(IF(I34=" ",0,G34*H34*I34)))</f>
        <v>0</v>
      </c>
      <c r="K34" s="129">
        <f t="shared" si="6"/>
        <v>0</v>
      </c>
      <c r="L34" s="117">
        <f>K34+J34</f>
        <v>0</v>
      </c>
    </row>
    <row r="35" spans="1:12" x14ac:dyDescent="0.2">
      <c r="A35" s="77" t="s">
        <v>139</v>
      </c>
      <c r="B35" s="68"/>
      <c r="C35" s="68"/>
      <c r="D35" s="68"/>
      <c r="E35" s="68"/>
      <c r="F35" s="230"/>
      <c r="G35" s="119">
        <v>4</v>
      </c>
      <c r="H35" s="116"/>
      <c r="I35" s="116"/>
      <c r="J35" s="117">
        <f>IF(H35=" ",0,(IF(I35=" ",0,G35*H35*I35)))</f>
        <v>0</v>
      </c>
      <c r="K35" s="129">
        <f t="shared" si="6"/>
        <v>0</v>
      </c>
      <c r="L35" s="117">
        <f>K35+J35</f>
        <v>0</v>
      </c>
    </row>
    <row r="36" spans="1:12" x14ac:dyDescent="0.2">
      <c r="A36" s="77" t="s">
        <v>140</v>
      </c>
      <c r="B36" s="68"/>
      <c r="C36" s="68"/>
      <c r="D36" s="68"/>
      <c r="E36" s="68"/>
      <c r="F36" s="230"/>
      <c r="G36" s="119">
        <v>4</v>
      </c>
      <c r="H36" s="116"/>
      <c r="I36" s="116"/>
      <c r="J36" s="117">
        <f>IF(H36=" ",0,(IF(I36=" ",0,G36*H36*I36)))</f>
        <v>0</v>
      </c>
      <c r="K36" s="129">
        <f t="shared" si="6"/>
        <v>0</v>
      </c>
      <c r="L36" s="117">
        <f>K36+J36</f>
        <v>0</v>
      </c>
    </row>
    <row r="37" spans="1:12" ht="14.25" x14ac:dyDescent="0.2">
      <c r="A37" s="88"/>
      <c r="G37" s="60"/>
      <c r="H37" s="63"/>
      <c r="I37" s="63"/>
      <c r="J37" s="133"/>
      <c r="K37" s="133"/>
      <c r="L37" s="133"/>
    </row>
    <row r="38" spans="1:12" x14ac:dyDescent="0.2">
      <c r="A38" s="69" t="s">
        <v>141</v>
      </c>
      <c r="F38" s="249"/>
      <c r="G38" s="60"/>
      <c r="H38" s="63"/>
      <c r="I38" s="63"/>
      <c r="J38" s="133"/>
      <c r="K38" s="133"/>
      <c r="L38" s="133"/>
    </row>
    <row r="39" spans="1:12" x14ac:dyDescent="0.2">
      <c r="A39" s="77" t="s">
        <v>86</v>
      </c>
      <c r="B39" s="68"/>
      <c r="C39" s="68"/>
      <c r="D39" s="68"/>
      <c r="E39" s="68"/>
      <c r="F39" s="230"/>
      <c r="G39" s="118">
        <v>6</v>
      </c>
      <c r="H39" s="116"/>
      <c r="I39" s="116"/>
      <c r="J39" s="117">
        <f t="shared" ref="J39:J49" si="8">IF(H39=" ",0,(IF(I39=" ",0,G39*H39*I39)))</f>
        <v>0</v>
      </c>
      <c r="K39" s="117">
        <f t="shared" ref="K39:K49" si="9">0.22*J39</f>
        <v>0</v>
      </c>
      <c r="L39" s="117">
        <f>K39+J39</f>
        <v>0</v>
      </c>
    </row>
    <row r="40" spans="1:12" x14ac:dyDescent="0.2">
      <c r="A40" s="77" t="s">
        <v>85</v>
      </c>
      <c r="B40" s="68"/>
      <c r="C40" s="68"/>
      <c r="D40" s="68"/>
      <c r="E40" s="68"/>
      <c r="F40" s="230"/>
      <c r="G40" s="119">
        <v>5</v>
      </c>
      <c r="H40" s="116"/>
      <c r="I40" s="116"/>
      <c r="J40" s="117">
        <f t="shared" si="8"/>
        <v>0</v>
      </c>
      <c r="K40" s="129">
        <f t="shared" si="9"/>
        <v>0</v>
      </c>
      <c r="L40" s="117">
        <f t="shared" ref="L40:L49" si="10">K40+J40</f>
        <v>0</v>
      </c>
    </row>
    <row r="41" spans="1:12" x14ac:dyDescent="0.2">
      <c r="A41" s="77" t="s">
        <v>84</v>
      </c>
      <c r="B41" s="68"/>
      <c r="C41" s="68"/>
      <c r="D41" s="68"/>
      <c r="E41" s="68"/>
      <c r="F41" s="230"/>
      <c r="G41" s="119">
        <v>4</v>
      </c>
      <c r="H41" s="116"/>
      <c r="I41" s="116"/>
      <c r="J41" s="117">
        <f t="shared" si="8"/>
        <v>0</v>
      </c>
      <c r="K41" s="129">
        <f t="shared" si="9"/>
        <v>0</v>
      </c>
      <c r="L41" s="117">
        <f t="shared" si="10"/>
        <v>0</v>
      </c>
    </row>
    <row r="42" spans="1:12" x14ac:dyDescent="0.2">
      <c r="A42" s="77" t="s">
        <v>87</v>
      </c>
      <c r="B42" s="68"/>
      <c r="C42" s="68"/>
      <c r="D42" s="68"/>
      <c r="E42" s="68"/>
      <c r="F42" s="230"/>
      <c r="G42" s="119">
        <v>4</v>
      </c>
      <c r="H42" s="116"/>
      <c r="I42" s="116"/>
      <c r="J42" s="117">
        <f t="shared" si="8"/>
        <v>0</v>
      </c>
      <c r="K42" s="129">
        <f t="shared" si="9"/>
        <v>0</v>
      </c>
      <c r="L42" s="117">
        <f t="shared" si="10"/>
        <v>0</v>
      </c>
    </row>
    <row r="43" spans="1:12" x14ac:dyDescent="0.2">
      <c r="A43" s="77" t="s">
        <v>90</v>
      </c>
      <c r="B43" s="68"/>
      <c r="C43" s="68"/>
      <c r="D43" s="68"/>
      <c r="E43" s="68"/>
      <c r="F43" s="230"/>
      <c r="G43" s="119">
        <v>5</v>
      </c>
      <c r="H43" s="116"/>
      <c r="I43" s="116"/>
      <c r="J43" s="117">
        <f t="shared" si="8"/>
        <v>0</v>
      </c>
      <c r="K43" s="129">
        <f t="shared" si="9"/>
        <v>0</v>
      </c>
      <c r="L43" s="117">
        <f t="shared" si="10"/>
        <v>0</v>
      </c>
    </row>
    <row r="44" spans="1:12" x14ac:dyDescent="0.2">
      <c r="A44" s="77" t="s">
        <v>88</v>
      </c>
      <c r="B44" s="68"/>
      <c r="C44" s="68"/>
      <c r="D44" s="68"/>
      <c r="E44" s="68"/>
      <c r="F44" s="230"/>
      <c r="G44" s="119">
        <v>5</v>
      </c>
      <c r="H44" s="116"/>
      <c r="I44" s="116"/>
      <c r="J44" s="117">
        <f t="shared" si="8"/>
        <v>0</v>
      </c>
      <c r="K44" s="129">
        <f t="shared" si="9"/>
        <v>0</v>
      </c>
      <c r="L44" s="117">
        <f t="shared" si="10"/>
        <v>0</v>
      </c>
    </row>
    <row r="45" spans="1:12" x14ac:dyDescent="0.2">
      <c r="A45" s="77" t="s">
        <v>89</v>
      </c>
      <c r="B45" s="68"/>
      <c r="C45" s="68"/>
      <c r="D45" s="68"/>
      <c r="E45" s="68"/>
      <c r="F45" s="230"/>
      <c r="G45" s="119">
        <v>3</v>
      </c>
      <c r="H45" s="116"/>
      <c r="I45" s="116"/>
      <c r="J45" s="117">
        <f t="shared" si="8"/>
        <v>0</v>
      </c>
      <c r="K45" s="129">
        <f t="shared" si="9"/>
        <v>0</v>
      </c>
      <c r="L45" s="117">
        <f t="shared" si="10"/>
        <v>0</v>
      </c>
    </row>
    <row r="46" spans="1:12" x14ac:dyDescent="0.2">
      <c r="A46" s="77" t="s">
        <v>142</v>
      </c>
      <c r="B46" s="68"/>
      <c r="C46" s="68"/>
      <c r="D46" s="68"/>
      <c r="E46" s="68"/>
      <c r="F46" s="230"/>
      <c r="G46" s="119">
        <v>2</v>
      </c>
      <c r="H46" s="116"/>
      <c r="I46" s="116"/>
      <c r="J46" s="117">
        <f t="shared" si="8"/>
        <v>0</v>
      </c>
      <c r="K46" s="129">
        <f t="shared" si="9"/>
        <v>0</v>
      </c>
      <c r="L46" s="117">
        <f t="shared" si="10"/>
        <v>0</v>
      </c>
    </row>
    <row r="47" spans="1:12" x14ac:dyDescent="0.2">
      <c r="A47" s="77" t="s">
        <v>221</v>
      </c>
      <c r="B47" s="68"/>
      <c r="C47" s="68"/>
      <c r="D47" s="68"/>
      <c r="E47" s="68"/>
      <c r="F47" s="230"/>
      <c r="G47" s="119">
        <v>10</v>
      </c>
      <c r="H47" s="116"/>
      <c r="I47" s="116"/>
      <c r="J47" s="117">
        <f t="shared" si="8"/>
        <v>0</v>
      </c>
      <c r="K47" s="129">
        <f t="shared" si="9"/>
        <v>0</v>
      </c>
      <c r="L47" s="117">
        <f t="shared" si="10"/>
        <v>0</v>
      </c>
    </row>
    <row r="48" spans="1:12" x14ac:dyDescent="0.2">
      <c r="A48" s="77" t="s">
        <v>581</v>
      </c>
      <c r="B48" s="68"/>
      <c r="C48" s="68"/>
      <c r="D48" s="68"/>
      <c r="E48" s="68"/>
      <c r="F48" s="230"/>
      <c r="G48" s="119">
        <v>32</v>
      </c>
      <c r="H48" s="116"/>
      <c r="I48" s="116"/>
      <c r="J48" s="117">
        <f t="shared" si="8"/>
        <v>0</v>
      </c>
      <c r="K48" s="129">
        <f t="shared" si="9"/>
        <v>0</v>
      </c>
      <c r="L48" s="117">
        <f t="shared" si="10"/>
        <v>0</v>
      </c>
    </row>
    <row r="49" spans="1:12" x14ac:dyDescent="0.2">
      <c r="A49" s="77" t="s">
        <v>314</v>
      </c>
      <c r="B49" s="68"/>
      <c r="C49" s="68"/>
      <c r="D49" s="250"/>
      <c r="E49" s="68"/>
      <c r="F49" s="230"/>
      <c r="G49" s="119">
        <v>2</v>
      </c>
      <c r="H49" s="116"/>
      <c r="I49" s="116"/>
      <c r="J49" s="117">
        <f t="shared" si="8"/>
        <v>0</v>
      </c>
      <c r="K49" s="129">
        <f t="shared" si="9"/>
        <v>0</v>
      </c>
      <c r="L49" s="117">
        <f t="shared" si="10"/>
        <v>0</v>
      </c>
    </row>
    <row r="50" spans="1:12" x14ac:dyDescent="0.2">
      <c r="G50" s="60"/>
      <c r="H50" s="63"/>
      <c r="I50" s="63"/>
      <c r="J50" s="133"/>
      <c r="K50" s="133"/>
      <c r="L50" s="133"/>
    </row>
    <row r="51" spans="1:12" x14ac:dyDescent="0.2">
      <c r="A51" s="69" t="s">
        <v>143</v>
      </c>
      <c r="F51" s="249"/>
      <c r="G51" s="236"/>
      <c r="H51" s="251"/>
      <c r="I51" s="251"/>
      <c r="J51" s="64"/>
      <c r="K51" s="64"/>
      <c r="L51" s="64"/>
    </row>
    <row r="52" spans="1:12" x14ac:dyDescent="0.2">
      <c r="A52" s="77" t="s">
        <v>208</v>
      </c>
      <c r="B52" s="68"/>
      <c r="C52" s="68"/>
      <c r="D52" s="68"/>
      <c r="E52" s="68"/>
      <c r="F52" s="230"/>
      <c r="G52" s="118">
        <v>28</v>
      </c>
      <c r="H52" s="116"/>
      <c r="I52" s="116"/>
      <c r="J52" s="117">
        <f>IF(H52=" ",0,(IF(I52=" ",0,G52*H52*I52)))</f>
        <v>0</v>
      </c>
      <c r="K52" s="117">
        <f>0.22*J52</f>
        <v>0</v>
      </c>
      <c r="L52" s="117">
        <f>K52+J52</f>
        <v>0</v>
      </c>
    </row>
    <row r="53" spans="1:12" x14ac:dyDescent="0.2">
      <c r="A53" s="77" t="s">
        <v>209</v>
      </c>
      <c r="B53" s="68"/>
      <c r="C53" s="68"/>
      <c r="D53" s="68"/>
      <c r="E53" s="68"/>
      <c r="F53" s="230"/>
      <c r="G53" s="119">
        <v>28</v>
      </c>
      <c r="H53" s="116"/>
      <c r="I53" s="116"/>
      <c r="J53" s="117">
        <f>IF(H53=" ",0,(IF(I53=" ",0,G53*H53*I53)))</f>
        <v>0</v>
      </c>
      <c r="K53" s="129">
        <f>0.22*J53</f>
        <v>0</v>
      </c>
      <c r="L53" s="117">
        <f>K53+J53</f>
        <v>0</v>
      </c>
    </row>
    <row r="54" spans="1:12" x14ac:dyDescent="0.2">
      <c r="A54" s="77" t="s">
        <v>210</v>
      </c>
      <c r="B54" s="68"/>
      <c r="C54" s="68"/>
      <c r="D54" s="68"/>
      <c r="E54" s="68"/>
      <c r="F54" s="230"/>
      <c r="G54" s="119">
        <v>28</v>
      </c>
      <c r="H54" s="116"/>
      <c r="I54" s="116"/>
      <c r="J54" s="117">
        <f>IF(H54=" ",0,(IF(I54=" ",0,G54*H54*I54)))</f>
        <v>0</v>
      </c>
      <c r="K54" s="129">
        <f>0.22*J54</f>
        <v>0</v>
      </c>
      <c r="L54" s="117">
        <f>K54+J54</f>
        <v>0</v>
      </c>
    </row>
    <row r="55" spans="1:12" x14ac:dyDescent="0.2">
      <c r="F55" s="234"/>
      <c r="G55" s="58"/>
      <c r="H55" s="63"/>
      <c r="I55" s="63"/>
      <c r="J55" s="64"/>
      <c r="K55" s="64"/>
      <c r="L55" s="64"/>
    </row>
    <row r="56" spans="1:12" x14ac:dyDescent="0.2">
      <c r="A56" s="69" t="s">
        <v>592</v>
      </c>
      <c r="F56" s="249"/>
      <c r="G56" s="236"/>
      <c r="H56" s="251"/>
      <c r="I56" s="251"/>
      <c r="J56" s="64"/>
      <c r="K56" s="64"/>
      <c r="L56" s="64"/>
    </row>
    <row r="57" spans="1:12" x14ac:dyDescent="0.2">
      <c r="A57" s="77" t="s">
        <v>699</v>
      </c>
      <c r="B57" s="68"/>
      <c r="C57" s="68"/>
      <c r="D57" s="68"/>
      <c r="E57" s="68"/>
      <c r="F57" s="230"/>
      <c r="G57" s="118">
        <v>140</v>
      </c>
      <c r="H57" s="116"/>
      <c r="I57" s="116"/>
      <c r="J57" s="117">
        <f t="shared" ref="J57" si="11">IF(H57=" ",0,(IF(I57=" ",0,G57*H57*I57)))</f>
        <v>0</v>
      </c>
      <c r="K57" s="117">
        <f t="shared" ref="K57" si="12">0.22*J57</f>
        <v>0</v>
      </c>
      <c r="L57" s="117">
        <f t="shared" ref="L57" si="13">K57+J57</f>
        <v>0</v>
      </c>
    </row>
    <row r="58" spans="1:12" x14ac:dyDescent="0.2">
      <c r="A58" s="183" t="s">
        <v>676</v>
      </c>
      <c r="B58" s="68"/>
      <c r="C58" s="68"/>
      <c r="D58" s="68"/>
      <c r="E58" s="68"/>
      <c r="F58" s="230"/>
      <c r="G58" s="118">
        <v>170</v>
      </c>
      <c r="H58" s="116"/>
      <c r="I58" s="116"/>
      <c r="J58" s="117">
        <f t="shared" ref="J58:J59" si="14">IF(H58=" ",0,(IF(I58=" ",0,G58*H58*I58)))</f>
        <v>0</v>
      </c>
      <c r="K58" s="117">
        <f t="shared" ref="K58:K59" si="15">0.22*J58</f>
        <v>0</v>
      </c>
      <c r="L58" s="117">
        <f t="shared" ref="L58:L59" si="16">K58+J58</f>
        <v>0</v>
      </c>
    </row>
    <row r="59" spans="1:12" x14ac:dyDescent="0.2">
      <c r="A59" s="183" t="s">
        <v>613</v>
      </c>
      <c r="B59" s="68"/>
      <c r="C59" s="68"/>
      <c r="D59" s="68"/>
      <c r="E59" s="68"/>
      <c r="F59" s="230"/>
      <c r="G59" s="118">
        <v>200</v>
      </c>
      <c r="H59" s="116"/>
      <c r="I59" s="116"/>
      <c r="J59" s="117">
        <f t="shared" si="14"/>
        <v>0</v>
      </c>
      <c r="K59" s="117">
        <f t="shared" si="15"/>
        <v>0</v>
      </c>
      <c r="L59" s="117">
        <f t="shared" si="16"/>
        <v>0</v>
      </c>
    </row>
    <row r="60" spans="1:12" x14ac:dyDescent="0.2">
      <c r="A60" s="77" t="s">
        <v>677</v>
      </c>
      <c r="B60" s="68"/>
      <c r="C60" s="68"/>
      <c r="D60" s="68"/>
      <c r="E60" s="68"/>
      <c r="F60" s="230"/>
      <c r="G60" s="118">
        <v>5</v>
      </c>
      <c r="H60" s="116"/>
      <c r="I60" s="116"/>
      <c r="J60" s="117">
        <f t="shared" ref="J60" si="17">IF(H60=" ",0,(IF(I60=" ",0,G60*H60*I60)))</f>
        <v>0</v>
      </c>
      <c r="K60" s="117">
        <f t="shared" ref="K60" si="18">0.22*J60</f>
        <v>0</v>
      </c>
      <c r="L60" s="117">
        <f t="shared" ref="L60" si="19">K60+J60</f>
        <v>0</v>
      </c>
    </row>
    <row r="61" spans="1:12" x14ac:dyDescent="0.2">
      <c r="A61" s="77" t="s">
        <v>685</v>
      </c>
      <c r="B61" s="68"/>
      <c r="C61" s="68"/>
      <c r="D61" s="68"/>
      <c r="E61" s="68"/>
      <c r="F61" s="230"/>
      <c r="G61" s="119">
        <v>40</v>
      </c>
      <c r="H61" s="116"/>
      <c r="I61" s="116"/>
      <c r="J61" s="117">
        <f>IF(H61=" ",0,(IF(I61=" ",0,G61*H61*I61)))</f>
        <v>0</v>
      </c>
      <c r="K61" s="117">
        <f>0.22*J61</f>
        <v>0</v>
      </c>
      <c r="L61" s="117">
        <f>K61+J61</f>
        <v>0</v>
      </c>
    </row>
    <row r="62" spans="1:12" x14ac:dyDescent="0.2">
      <c r="A62" s="77" t="s">
        <v>686</v>
      </c>
      <c r="B62" s="68"/>
      <c r="C62" s="68"/>
      <c r="D62" s="68"/>
      <c r="E62" s="68"/>
      <c r="F62" s="230"/>
      <c r="G62" s="119">
        <v>48</v>
      </c>
      <c r="H62" s="116"/>
      <c r="I62" s="116"/>
      <c r="J62" s="117">
        <f>IF(H62=" ",0,(IF(I62=" ",0,G62*H62*I62)))</f>
        <v>0</v>
      </c>
      <c r="K62" s="129">
        <f>0.22*J62</f>
        <v>0</v>
      </c>
      <c r="L62" s="117">
        <f>K62+J62</f>
        <v>0</v>
      </c>
    </row>
    <row r="63" spans="1:12" x14ac:dyDescent="0.2">
      <c r="A63" s="77" t="s">
        <v>678</v>
      </c>
      <c r="B63" s="68"/>
      <c r="C63" s="68"/>
      <c r="D63" s="68"/>
      <c r="E63" s="68"/>
      <c r="F63" s="230"/>
      <c r="G63" s="119">
        <v>6</v>
      </c>
      <c r="H63" s="116"/>
      <c r="I63" s="116"/>
      <c r="J63" s="117">
        <f>IF(H63=" ",0,(IF(I63=" ",0,G63*H63*I63)))</f>
        <v>0</v>
      </c>
      <c r="K63" s="129">
        <f>0.22*J63</f>
        <v>0</v>
      </c>
      <c r="L63" s="117">
        <f>K63+J63</f>
        <v>0</v>
      </c>
    </row>
    <row r="64" spans="1:12" x14ac:dyDescent="0.2">
      <c r="A64" s="77" t="s">
        <v>709</v>
      </c>
      <c r="B64" s="68"/>
      <c r="C64" s="68"/>
      <c r="D64" s="68"/>
      <c r="E64" s="68"/>
      <c r="F64" s="230"/>
      <c r="G64" s="118">
        <v>18</v>
      </c>
      <c r="H64" s="116"/>
      <c r="I64" s="116"/>
      <c r="J64" s="117">
        <f t="shared" ref="J64:J65" si="20">IF(H64=" ",0,(IF(I64=" ",0,G64*H64*I64)))</f>
        <v>0</v>
      </c>
      <c r="K64" s="129">
        <f t="shared" ref="K64:K65" si="21">0.22*J64</f>
        <v>0</v>
      </c>
      <c r="L64" s="117">
        <f t="shared" ref="L64:L65" si="22">K64+J64</f>
        <v>0</v>
      </c>
    </row>
    <row r="65" spans="1:12" x14ac:dyDescent="0.2">
      <c r="A65" s="77" t="s">
        <v>710</v>
      </c>
      <c r="B65" s="68"/>
      <c r="C65" s="68"/>
      <c r="D65" s="68"/>
      <c r="E65" s="68"/>
      <c r="F65" s="230"/>
      <c r="G65" s="118">
        <v>22</v>
      </c>
      <c r="H65" s="116"/>
      <c r="I65" s="116"/>
      <c r="J65" s="117">
        <f t="shared" si="20"/>
        <v>0</v>
      </c>
      <c r="K65" s="129">
        <f t="shared" si="21"/>
        <v>0</v>
      </c>
      <c r="L65" s="117">
        <f t="shared" si="22"/>
        <v>0</v>
      </c>
    </row>
    <row r="66" spans="1:12" x14ac:dyDescent="0.2">
      <c r="A66" s="77" t="s">
        <v>703</v>
      </c>
      <c r="B66" s="68"/>
      <c r="C66" s="68"/>
      <c r="D66" s="68"/>
      <c r="E66" s="68"/>
      <c r="F66" s="230"/>
      <c r="G66" s="118">
        <v>100</v>
      </c>
      <c r="H66" s="320"/>
      <c r="I66" s="320"/>
      <c r="J66" s="117">
        <f t="shared" ref="J66:J74" si="23">IF(H66=" ",0,(IF(I66=" ",0,G66*H66*I66)))</f>
        <v>0</v>
      </c>
      <c r="K66" s="129">
        <f t="shared" ref="K66:K74" si="24">0.22*J66</f>
        <v>0</v>
      </c>
      <c r="L66" s="117">
        <f t="shared" ref="L66:L74" si="25">K66+J66</f>
        <v>0</v>
      </c>
    </row>
    <row r="67" spans="1:12" x14ac:dyDescent="0.2">
      <c r="A67" s="77" t="s">
        <v>704</v>
      </c>
      <c r="B67" s="68"/>
      <c r="C67" s="68"/>
      <c r="D67" s="68"/>
      <c r="E67" s="68"/>
      <c r="F67" s="230"/>
      <c r="G67" s="118">
        <v>70</v>
      </c>
      <c r="H67" s="320"/>
      <c r="I67" s="320"/>
      <c r="J67" s="117">
        <f t="shared" si="23"/>
        <v>0</v>
      </c>
      <c r="K67" s="129">
        <f t="shared" si="24"/>
        <v>0</v>
      </c>
      <c r="L67" s="117">
        <f t="shared" si="25"/>
        <v>0</v>
      </c>
    </row>
    <row r="68" spans="1:12" x14ac:dyDescent="0.2">
      <c r="A68" s="77" t="s">
        <v>705</v>
      </c>
      <c r="B68" s="68"/>
      <c r="C68" s="68"/>
      <c r="D68" s="68"/>
      <c r="E68" s="68"/>
      <c r="F68" s="230"/>
      <c r="G68" s="118">
        <v>40</v>
      </c>
      <c r="H68" s="320"/>
      <c r="I68" s="320"/>
      <c r="J68" s="117">
        <f t="shared" si="23"/>
        <v>0</v>
      </c>
      <c r="K68" s="129">
        <f t="shared" si="24"/>
        <v>0</v>
      </c>
      <c r="L68" s="117">
        <f t="shared" si="25"/>
        <v>0</v>
      </c>
    </row>
    <row r="69" spans="1:12" x14ac:dyDescent="0.2">
      <c r="A69" s="77" t="s">
        <v>706</v>
      </c>
      <c r="B69" s="68"/>
      <c r="C69" s="68"/>
      <c r="D69" s="68"/>
      <c r="E69" s="68"/>
      <c r="F69" s="230"/>
      <c r="G69" s="118">
        <v>6</v>
      </c>
      <c r="H69" s="320"/>
      <c r="I69" s="320"/>
      <c r="J69" s="117">
        <f t="shared" si="23"/>
        <v>0</v>
      </c>
      <c r="K69" s="129">
        <f t="shared" si="24"/>
        <v>0</v>
      </c>
      <c r="L69" s="117">
        <f t="shared" si="25"/>
        <v>0</v>
      </c>
    </row>
    <row r="70" spans="1:12" x14ac:dyDescent="0.2">
      <c r="A70" s="77" t="s">
        <v>768</v>
      </c>
      <c r="B70" s="68"/>
      <c r="C70" s="68"/>
      <c r="D70" s="68"/>
      <c r="E70" s="68"/>
      <c r="F70" s="230"/>
      <c r="G70" s="118">
        <v>4</v>
      </c>
      <c r="H70" s="320"/>
      <c r="I70" s="320"/>
      <c r="J70" s="117">
        <f t="shared" ref="J70:J73" si="26">IF(H70=" ",0,(IF(I70=" ",0,G70*H70*I70)))</f>
        <v>0</v>
      </c>
      <c r="K70" s="129">
        <f t="shared" ref="K70:K73" si="27">0.22*J70</f>
        <v>0</v>
      </c>
      <c r="L70" s="117">
        <f t="shared" ref="L70:L73" si="28">K70+J70</f>
        <v>0</v>
      </c>
    </row>
    <row r="71" spans="1:12" x14ac:dyDescent="0.2">
      <c r="A71" s="77" t="s">
        <v>769</v>
      </c>
      <c r="B71" s="68"/>
      <c r="C71" s="68"/>
      <c r="D71" s="68"/>
      <c r="E71" s="68"/>
      <c r="F71" s="230"/>
      <c r="G71" s="118">
        <v>1</v>
      </c>
      <c r="H71" s="320"/>
      <c r="I71" s="320"/>
      <c r="J71" s="117">
        <f t="shared" si="26"/>
        <v>0</v>
      </c>
      <c r="K71" s="129">
        <f t="shared" si="27"/>
        <v>0</v>
      </c>
      <c r="L71" s="117">
        <f t="shared" si="28"/>
        <v>0</v>
      </c>
    </row>
    <row r="72" spans="1:12" x14ac:dyDescent="0.2">
      <c r="A72" s="77" t="s">
        <v>770</v>
      </c>
      <c r="B72" s="68"/>
      <c r="C72" s="68"/>
      <c r="D72" s="68"/>
      <c r="E72" s="68"/>
      <c r="F72" s="230"/>
      <c r="G72" s="118">
        <v>4</v>
      </c>
      <c r="H72" s="320"/>
      <c r="I72" s="320"/>
      <c r="J72" s="117">
        <f t="shared" si="26"/>
        <v>0</v>
      </c>
      <c r="K72" s="129">
        <f t="shared" si="27"/>
        <v>0</v>
      </c>
      <c r="L72" s="117">
        <f t="shared" si="28"/>
        <v>0</v>
      </c>
    </row>
    <row r="73" spans="1:12" x14ac:dyDescent="0.2">
      <c r="A73" s="77" t="s">
        <v>771</v>
      </c>
      <c r="B73" s="68"/>
      <c r="C73" s="68"/>
      <c r="D73" s="68"/>
      <c r="E73" s="68"/>
      <c r="F73" s="230"/>
      <c r="G73" s="118">
        <v>4</v>
      </c>
      <c r="H73" s="320"/>
      <c r="I73" s="320"/>
      <c r="J73" s="117">
        <f t="shared" si="26"/>
        <v>0</v>
      </c>
      <c r="K73" s="129">
        <f t="shared" si="27"/>
        <v>0</v>
      </c>
      <c r="L73" s="117">
        <f t="shared" si="28"/>
        <v>0</v>
      </c>
    </row>
    <row r="74" spans="1:12" x14ac:dyDescent="0.2">
      <c r="A74" s="77" t="s">
        <v>707</v>
      </c>
      <c r="B74" s="68"/>
      <c r="C74" s="68"/>
      <c r="D74" s="68"/>
      <c r="E74" s="68"/>
      <c r="F74" s="230"/>
      <c r="G74" s="118">
        <v>10</v>
      </c>
      <c r="H74" s="320"/>
      <c r="I74" s="320"/>
      <c r="J74" s="117">
        <f t="shared" si="23"/>
        <v>0</v>
      </c>
      <c r="K74" s="129">
        <f t="shared" si="24"/>
        <v>0</v>
      </c>
      <c r="L74" s="117">
        <f t="shared" si="25"/>
        <v>0</v>
      </c>
    </row>
    <row r="75" spans="1:12" x14ac:dyDescent="0.2">
      <c r="A75" s="77" t="s">
        <v>893</v>
      </c>
      <c r="B75" s="68"/>
      <c r="C75" s="68"/>
      <c r="D75" s="68"/>
      <c r="E75" s="68"/>
      <c r="F75" s="230"/>
      <c r="G75" s="118">
        <v>40</v>
      </c>
      <c r="H75" s="320"/>
      <c r="I75" s="320"/>
      <c r="J75" s="117">
        <f t="shared" ref="J75" si="29">IF(H75=" ",0,(IF(I75=" ",0,G75*H75*I75)))</f>
        <v>0</v>
      </c>
      <c r="K75" s="129">
        <f t="shared" ref="K75" si="30">0.22*J75</f>
        <v>0</v>
      </c>
      <c r="L75" s="117">
        <f t="shared" ref="L75" si="31">K75+J75</f>
        <v>0</v>
      </c>
    </row>
    <row r="76" spans="1:12" x14ac:dyDescent="0.2">
      <c r="A76" s="77" t="s">
        <v>721</v>
      </c>
      <c r="B76" s="68"/>
      <c r="C76" s="68"/>
      <c r="D76" s="68"/>
      <c r="E76" s="68"/>
      <c r="F76" s="230"/>
      <c r="G76" s="118">
        <v>10</v>
      </c>
      <c r="H76" s="320"/>
      <c r="I76" s="320"/>
      <c r="J76" s="117">
        <f t="shared" ref="J76:J79" si="32">IF(H76=" ",0,(IF(I76=" ",0,G76*H76*I76)))</f>
        <v>0</v>
      </c>
      <c r="K76" s="129">
        <f t="shared" ref="K76:K79" si="33">0.22*J76</f>
        <v>0</v>
      </c>
      <c r="L76" s="117">
        <f t="shared" ref="L76:L79" si="34">K76+J76</f>
        <v>0</v>
      </c>
    </row>
    <row r="77" spans="1:12" x14ac:dyDescent="0.2">
      <c r="A77" s="77" t="s">
        <v>894</v>
      </c>
      <c r="B77" s="68"/>
      <c r="C77" s="68"/>
      <c r="D77" s="68"/>
      <c r="E77" s="68"/>
      <c r="F77" s="230"/>
      <c r="G77" s="118">
        <v>4</v>
      </c>
      <c r="H77" s="320"/>
      <c r="I77" s="320"/>
      <c r="J77" s="117">
        <f t="shared" ref="J77" si="35">IF(H77=" ",0,(IF(I77=" ",0,G77*H77*I77)))</f>
        <v>0</v>
      </c>
      <c r="K77" s="129">
        <f t="shared" ref="K77" si="36">0.22*J77</f>
        <v>0</v>
      </c>
      <c r="L77" s="117">
        <f t="shared" ref="L77" si="37">K77+J77</f>
        <v>0</v>
      </c>
    </row>
    <row r="78" spans="1:12" x14ac:dyDescent="0.2">
      <c r="A78" s="77" t="s">
        <v>722</v>
      </c>
      <c r="B78" s="68"/>
      <c r="C78" s="68"/>
      <c r="D78" s="68"/>
      <c r="E78" s="68"/>
      <c r="F78" s="230"/>
      <c r="G78" s="118">
        <v>30</v>
      </c>
      <c r="H78" s="320"/>
      <c r="I78" s="320"/>
      <c r="J78" s="117">
        <f t="shared" si="32"/>
        <v>0</v>
      </c>
      <c r="K78" s="129">
        <f t="shared" si="33"/>
        <v>0</v>
      </c>
      <c r="L78" s="117">
        <f t="shared" si="34"/>
        <v>0</v>
      </c>
    </row>
    <row r="79" spans="1:12" x14ac:dyDescent="0.2">
      <c r="A79" s="77" t="s">
        <v>723</v>
      </c>
      <c r="B79" s="68"/>
      <c r="C79" s="68"/>
      <c r="D79" s="68"/>
      <c r="E79" s="68"/>
      <c r="F79" s="230"/>
      <c r="G79" s="118">
        <v>30</v>
      </c>
      <c r="H79" s="320"/>
      <c r="I79" s="320"/>
      <c r="J79" s="117">
        <f t="shared" si="32"/>
        <v>0</v>
      </c>
      <c r="K79" s="129">
        <f t="shared" si="33"/>
        <v>0</v>
      </c>
      <c r="L79" s="117">
        <f t="shared" si="34"/>
        <v>0</v>
      </c>
    </row>
    <row r="80" spans="1:12" x14ac:dyDescent="0.2">
      <c r="A80" s="77" t="s">
        <v>772</v>
      </c>
      <c r="B80" s="68"/>
      <c r="C80" s="68"/>
      <c r="D80" s="68"/>
      <c r="E80" s="68"/>
      <c r="F80" s="230"/>
      <c r="G80" s="118">
        <v>2</v>
      </c>
      <c r="H80" s="320"/>
      <c r="I80" s="320"/>
      <c r="J80" s="117">
        <f t="shared" ref="J80" si="38">IF(H80=" ",0,(IF(I80=" ",0,G80*H80*I80)))</f>
        <v>0</v>
      </c>
      <c r="K80" s="129">
        <f t="shared" ref="K80" si="39">0.22*J80</f>
        <v>0</v>
      </c>
      <c r="L80" s="117">
        <f t="shared" ref="L80" si="40">K80+J80</f>
        <v>0</v>
      </c>
    </row>
    <row r="81" spans="1:12" x14ac:dyDescent="0.2">
      <c r="F81" s="234"/>
      <c r="G81" s="58"/>
      <c r="H81" s="63"/>
      <c r="I81" s="63"/>
      <c r="J81" s="64"/>
      <c r="K81" s="64"/>
      <c r="L81" s="64"/>
    </row>
    <row r="82" spans="1:12" x14ac:dyDescent="0.2">
      <c r="A82" s="69" t="s">
        <v>456</v>
      </c>
      <c r="F82" s="234"/>
      <c r="G82" s="58"/>
      <c r="H82" s="63"/>
      <c r="I82" s="63"/>
      <c r="J82" s="133"/>
      <c r="K82" s="133"/>
      <c r="L82" s="133"/>
    </row>
    <row r="83" spans="1:12" x14ac:dyDescent="0.2">
      <c r="A83" s="77" t="s">
        <v>144</v>
      </c>
      <c r="B83" s="68"/>
      <c r="C83" s="68"/>
      <c r="D83" s="68"/>
      <c r="E83" s="68"/>
      <c r="F83" s="225"/>
      <c r="G83" s="118">
        <v>80</v>
      </c>
      <c r="H83" s="116"/>
      <c r="I83" s="116"/>
      <c r="J83" s="117">
        <f>IF(H83=" ",0,(IF(I83=" ",0,G83*H83*I83)))</f>
        <v>0</v>
      </c>
      <c r="K83" s="117">
        <f t="shared" ref="K83:K94" si="41">0.22*J83</f>
        <v>0</v>
      </c>
      <c r="L83" s="117">
        <f>K83+J83</f>
        <v>0</v>
      </c>
    </row>
    <row r="84" spans="1:12" x14ac:dyDescent="0.2">
      <c r="A84" s="121" t="s">
        <v>145</v>
      </c>
      <c r="B84" s="67"/>
      <c r="C84" s="67"/>
      <c r="D84" s="67"/>
      <c r="E84" s="65"/>
      <c r="F84" s="234"/>
      <c r="G84" s="119">
        <v>96</v>
      </c>
      <c r="H84" s="116"/>
      <c r="I84" s="116"/>
      <c r="J84" s="117">
        <f>IF(H84=" ",0,(IF(I84=" ",0,G84*H84*I84)))</f>
        <v>0</v>
      </c>
      <c r="K84" s="129">
        <f t="shared" si="41"/>
        <v>0</v>
      </c>
      <c r="L84" s="117">
        <f>K84+J84</f>
        <v>0</v>
      </c>
    </row>
    <row r="85" spans="1:12" x14ac:dyDescent="0.2">
      <c r="A85" s="121" t="s">
        <v>462</v>
      </c>
      <c r="B85" s="67"/>
      <c r="C85" s="67"/>
      <c r="D85" s="67"/>
      <c r="E85" s="68"/>
      <c r="F85" s="225"/>
      <c r="G85" s="119">
        <v>40</v>
      </c>
      <c r="H85" s="116"/>
      <c r="I85" s="116"/>
      <c r="J85" s="117">
        <f t="shared" ref="J85:J94" si="42">IF(H85=" ",0,(IF(I85=" ",0,G85*H85*I85)))</f>
        <v>0</v>
      </c>
      <c r="K85" s="129">
        <f t="shared" si="41"/>
        <v>0</v>
      </c>
      <c r="L85" s="117">
        <f t="shared" ref="L85:L94" si="43">K85+J85</f>
        <v>0</v>
      </c>
    </row>
    <row r="86" spans="1:12" x14ac:dyDescent="0.2">
      <c r="A86" s="121" t="s">
        <v>463</v>
      </c>
      <c r="B86" s="67"/>
      <c r="C86" s="67"/>
      <c r="D86" s="68"/>
      <c r="E86" s="68"/>
      <c r="F86" s="225"/>
      <c r="G86" s="119">
        <v>20</v>
      </c>
      <c r="H86" s="116"/>
      <c r="I86" s="116"/>
      <c r="J86" s="117">
        <f t="shared" si="42"/>
        <v>0</v>
      </c>
      <c r="K86" s="129">
        <f t="shared" si="41"/>
        <v>0</v>
      </c>
      <c r="L86" s="117">
        <f t="shared" si="43"/>
        <v>0</v>
      </c>
    </row>
    <row r="87" spans="1:12" x14ac:dyDescent="0.2">
      <c r="A87" s="121" t="s">
        <v>464</v>
      </c>
      <c r="B87" s="67"/>
      <c r="C87" s="67"/>
      <c r="F87" s="226"/>
      <c r="G87" s="119">
        <v>10</v>
      </c>
      <c r="H87" s="116"/>
      <c r="I87" s="116"/>
      <c r="J87" s="117">
        <f t="shared" si="42"/>
        <v>0</v>
      </c>
      <c r="K87" s="129">
        <f t="shared" si="41"/>
        <v>0</v>
      </c>
      <c r="L87" s="117">
        <f t="shared" si="43"/>
        <v>0</v>
      </c>
    </row>
    <row r="88" spans="1:12" x14ac:dyDescent="0.2">
      <c r="A88" s="121" t="s">
        <v>465</v>
      </c>
      <c r="B88" s="67"/>
      <c r="C88" s="67"/>
      <c r="D88" s="68"/>
      <c r="E88" s="68"/>
      <c r="F88" s="225"/>
      <c r="G88" s="119">
        <v>24</v>
      </c>
      <c r="H88" s="116"/>
      <c r="I88" s="116"/>
      <c r="J88" s="117">
        <f t="shared" si="42"/>
        <v>0</v>
      </c>
      <c r="K88" s="129">
        <f t="shared" si="41"/>
        <v>0</v>
      </c>
      <c r="L88" s="117">
        <f t="shared" si="43"/>
        <v>0</v>
      </c>
    </row>
    <row r="89" spans="1:12" x14ac:dyDescent="0.2">
      <c r="A89" s="121" t="s">
        <v>458</v>
      </c>
      <c r="B89" s="67"/>
      <c r="C89" s="67"/>
      <c r="D89" s="68"/>
      <c r="E89" s="68"/>
      <c r="F89" s="225"/>
      <c r="G89" s="119">
        <v>19</v>
      </c>
      <c r="H89" s="116"/>
      <c r="I89" s="116"/>
      <c r="J89" s="117">
        <f t="shared" si="42"/>
        <v>0</v>
      </c>
      <c r="K89" s="129">
        <f t="shared" si="41"/>
        <v>0</v>
      </c>
      <c r="L89" s="117">
        <f t="shared" si="43"/>
        <v>0</v>
      </c>
    </row>
    <row r="90" spans="1:12" x14ac:dyDescent="0.2">
      <c r="A90" s="77" t="s">
        <v>466</v>
      </c>
      <c r="B90" s="68"/>
      <c r="C90" s="68"/>
      <c r="D90" s="68"/>
      <c r="E90" s="68"/>
      <c r="F90" s="230"/>
      <c r="G90" s="119">
        <v>14</v>
      </c>
      <c r="H90" s="116"/>
      <c r="I90" s="116"/>
      <c r="J90" s="117">
        <f t="shared" si="42"/>
        <v>0</v>
      </c>
      <c r="K90" s="129">
        <f t="shared" si="41"/>
        <v>0</v>
      </c>
      <c r="L90" s="117">
        <f t="shared" si="43"/>
        <v>0</v>
      </c>
    </row>
    <row r="91" spans="1:12" x14ac:dyDescent="0.2">
      <c r="A91" s="121" t="s">
        <v>457</v>
      </c>
      <c r="B91" s="67"/>
      <c r="C91" s="67"/>
      <c r="D91" s="68"/>
      <c r="E91" s="68"/>
      <c r="F91" s="230"/>
      <c r="G91" s="119">
        <v>14</v>
      </c>
      <c r="H91" s="116"/>
      <c r="I91" s="116"/>
      <c r="J91" s="117">
        <f t="shared" si="42"/>
        <v>0</v>
      </c>
      <c r="K91" s="129">
        <f t="shared" si="41"/>
        <v>0</v>
      </c>
      <c r="L91" s="117">
        <f t="shared" si="43"/>
        <v>0</v>
      </c>
    </row>
    <row r="92" spans="1:12" x14ac:dyDescent="0.2">
      <c r="A92" s="77" t="s">
        <v>459</v>
      </c>
      <c r="B92" s="68"/>
      <c r="C92" s="68"/>
      <c r="D92" s="68"/>
      <c r="E92" s="68"/>
      <c r="F92" s="230"/>
      <c r="G92" s="119">
        <v>10</v>
      </c>
      <c r="H92" s="116"/>
      <c r="I92" s="116"/>
      <c r="J92" s="117">
        <f t="shared" si="42"/>
        <v>0</v>
      </c>
      <c r="K92" s="129">
        <f t="shared" si="41"/>
        <v>0</v>
      </c>
      <c r="L92" s="117">
        <f t="shared" si="43"/>
        <v>0</v>
      </c>
    </row>
    <row r="93" spans="1:12" x14ac:dyDescent="0.2">
      <c r="A93" s="77" t="s">
        <v>460</v>
      </c>
      <c r="B93" s="68"/>
      <c r="C93" s="68"/>
      <c r="D93" s="68"/>
      <c r="E93" s="68"/>
      <c r="F93" s="230"/>
      <c r="G93" s="119">
        <v>16</v>
      </c>
      <c r="H93" s="116"/>
      <c r="I93" s="116"/>
      <c r="J93" s="117">
        <f t="shared" si="42"/>
        <v>0</v>
      </c>
      <c r="K93" s="129">
        <f t="shared" si="41"/>
        <v>0</v>
      </c>
      <c r="L93" s="117">
        <f t="shared" si="43"/>
        <v>0</v>
      </c>
    </row>
    <row r="94" spans="1:12" x14ac:dyDescent="0.2">
      <c r="A94" s="121" t="s">
        <v>461</v>
      </c>
      <c r="B94" s="67"/>
      <c r="C94" s="67"/>
      <c r="D94" s="67"/>
      <c r="E94" s="67"/>
      <c r="F94" s="225"/>
      <c r="G94" s="119">
        <v>14</v>
      </c>
      <c r="H94" s="116"/>
      <c r="I94" s="116"/>
      <c r="J94" s="117">
        <f t="shared" si="42"/>
        <v>0</v>
      </c>
      <c r="K94" s="129">
        <f t="shared" si="41"/>
        <v>0</v>
      </c>
      <c r="L94" s="117">
        <f t="shared" si="43"/>
        <v>0</v>
      </c>
    </row>
    <row r="95" spans="1:12" x14ac:dyDescent="0.2">
      <c r="F95" s="249"/>
      <c r="G95" s="236"/>
      <c r="H95" s="63"/>
      <c r="I95" s="63"/>
      <c r="J95" s="133"/>
      <c r="K95" s="133"/>
      <c r="L95" s="133"/>
    </row>
    <row r="96" spans="1:12" ht="15" x14ac:dyDescent="0.25">
      <c r="A96" s="447" t="s">
        <v>93</v>
      </c>
      <c r="B96" s="447"/>
      <c r="F96" s="226"/>
      <c r="G96" s="58"/>
      <c r="H96" s="63"/>
      <c r="I96" s="63"/>
      <c r="J96" s="133"/>
      <c r="K96" s="133"/>
      <c r="L96" s="133"/>
    </row>
    <row r="97" spans="1:12" x14ac:dyDescent="0.2">
      <c r="A97" s="121" t="s">
        <v>100</v>
      </c>
      <c r="B97" s="67"/>
      <c r="C97" s="68"/>
      <c r="D97" s="68"/>
      <c r="E97" s="68"/>
      <c r="F97" s="225"/>
      <c r="G97" s="118">
        <v>14</v>
      </c>
      <c r="H97" s="116"/>
      <c r="I97" s="116"/>
      <c r="J97" s="117">
        <f t="shared" ref="J97:J115" si="44">IF(H97=" ",0,(IF(I97=" ",0,G97*H97*I97)))</f>
        <v>0</v>
      </c>
      <c r="K97" s="117">
        <f t="shared" ref="K97:K125" si="45">0.22*J97</f>
        <v>0</v>
      </c>
      <c r="L97" s="117">
        <f>K97+J97</f>
        <v>0</v>
      </c>
    </row>
    <row r="98" spans="1:12" x14ac:dyDescent="0.2">
      <c r="A98" s="121" t="s">
        <v>101</v>
      </c>
      <c r="B98" s="67"/>
      <c r="C98" s="68"/>
      <c r="D98" s="68"/>
      <c r="E98" s="68"/>
      <c r="F98" s="225"/>
      <c r="G98" s="118">
        <v>19</v>
      </c>
      <c r="H98" s="116"/>
      <c r="I98" s="116"/>
      <c r="J98" s="117">
        <f t="shared" si="44"/>
        <v>0</v>
      </c>
      <c r="K98" s="129">
        <f t="shared" si="45"/>
        <v>0</v>
      </c>
      <c r="L98" s="117">
        <f>K98+J98</f>
        <v>0</v>
      </c>
    </row>
    <row r="99" spans="1:12" x14ac:dyDescent="0.2">
      <c r="A99" s="121" t="s">
        <v>102</v>
      </c>
      <c r="B99" s="67"/>
      <c r="C99" s="68"/>
      <c r="D99" s="68"/>
      <c r="E99" s="68"/>
      <c r="F99" s="225"/>
      <c r="G99" s="118">
        <v>14</v>
      </c>
      <c r="H99" s="116"/>
      <c r="I99" s="116"/>
      <c r="J99" s="117">
        <f t="shared" si="44"/>
        <v>0</v>
      </c>
      <c r="K99" s="129">
        <f t="shared" si="45"/>
        <v>0</v>
      </c>
      <c r="L99" s="117">
        <f>K99+J99</f>
        <v>0</v>
      </c>
    </row>
    <row r="100" spans="1:12" x14ac:dyDescent="0.2">
      <c r="A100" s="121" t="s">
        <v>103</v>
      </c>
      <c r="B100" s="67"/>
      <c r="C100" s="68"/>
      <c r="D100" s="68"/>
      <c r="E100" s="68"/>
      <c r="F100" s="225"/>
      <c r="G100" s="118">
        <v>6</v>
      </c>
      <c r="H100" s="116"/>
      <c r="I100" s="116"/>
      <c r="J100" s="117">
        <f t="shared" si="44"/>
        <v>0</v>
      </c>
      <c r="K100" s="129">
        <f t="shared" si="45"/>
        <v>0</v>
      </c>
      <c r="L100" s="117">
        <f t="shared" ref="L100:L115" si="46">K100+J100</f>
        <v>0</v>
      </c>
    </row>
    <row r="101" spans="1:12" x14ac:dyDescent="0.2">
      <c r="A101" s="121" t="s">
        <v>687</v>
      </c>
      <c r="B101" s="67"/>
      <c r="C101" s="68"/>
      <c r="D101" s="68"/>
      <c r="E101" s="68"/>
      <c r="F101" s="225"/>
      <c r="G101" s="118">
        <v>6</v>
      </c>
      <c r="H101" s="116"/>
      <c r="I101" s="116"/>
      <c r="J101" s="117">
        <f t="shared" si="44"/>
        <v>0</v>
      </c>
      <c r="K101" s="129">
        <f t="shared" si="45"/>
        <v>0</v>
      </c>
      <c r="L101" s="117">
        <f t="shared" si="46"/>
        <v>0</v>
      </c>
    </row>
    <row r="102" spans="1:12" x14ac:dyDescent="0.2">
      <c r="A102" s="238" t="s">
        <v>688</v>
      </c>
      <c r="B102" s="86"/>
      <c r="C102" s="86"/>
      <c r="D102" s="86"/>
      <c r="E102" s="86"/>
      <c r="F102" s="242"/>
      <c r="G102" s="118">
        <v>6</v>
      </c>
      <c r="H102" s="116"/>
      <c r="I102" s="116"/>
      <c r="J102" s="117">
        <f t="shared" si="44"/>
        <v>0</v>
      </c>
      <c r="K102" s="129">
        <f t="shared" si="45"/>
        <v>0</v>
      </c>
      <c r="L102" s="117">
        <f t="shared" si="46"/>
        <v>0</v>
      </c>
    </row>
    <row r="103" spans="1:12" x14ac:dyDescent="0.2">
      <c r="A103" s="238" t="s">
        <v>689</v>
      </c>
      <c r="B103" s="86"/>
      <c r="C103" s="86"/>
      <c r="D103" s="86"/>
      <c r="E103" s="86"/>
      <c r="F103" s="242"/>
      <c r="G103" s="118">
        <v>8</v>
      </c>
      <c r="H103" s="116"/>
      <c r="I103" s="116"/>
      <c r="J103" s="117">
        <f t="shared" si="44"/>
        <v>0</v>
      </c>
      <c r="K103" s="129">
        <f t="shared" si="45"/>
        <v>0</v>
      </c>
      <c r="L103" s="117">
        <f t="shared" si="46"/>
        <v>0</v>
      </c>
    </row>
    <row r="104" spans="1:12" x14ac:dyDescent="0.2">
      <c r="A104" s="238" t="s">
        <v>690</v>
      </c>
      <c r="B104" s="86"/>
      <c r="C104" s="86"/>
      <c r="D104" s="86"/>
      <c r="E104" s="86"/>
      <c r="F104" s="242"/>
      <c r="G104" s="118">
        <v>8</v>
      </c>
      <c r="H104" s="116"/>
      <c r="I104" s="116"/>
      <c r="J104" s="117">
        <f t="shared" si="44"/>
        <v>0</v>
      </c>
      <c r="K104" s="129">
        <f t="shared" si="45"/>
        <v>0</v>
      </c>
      <c r="L104" s="117">
        <f t="shared" si="46"/>
        <v>0</v>
      </c>
    </row>
    <row r="105" spans="1:12" x14ac:dyDescent="0.2">
      <c r="A105" s="77" t="s">
        <v>146</v>
      </c>
      <c r="B105" s="68"/>
      <c r="C105" s="68"/>
      <c r="D105" s="68"/>
      <c r="E105" s="68"/>
      <c r="F105" s="230"/>
      <c r="G105" s="118">
        <v>5</v>
      </c>
      <c r="H105" s="116"/>
      <c r="I105" s="116"/>
      <c r="J105" s="117">
        <f t="shared" si="44"/>
        <v>0</v>
      </c>
      <c r="K105" s="129">
        <f t="shared" si="45"/>
        <v>0</v>
      </c>
      <c r="L105" s="117">
        <f t="shared" si="46"/>
        <v>0</v>
      </c>
    </row>
    <row r="106" spans="1:12" x14ac:dyDescent="0.2">
      <c r="A106" s="77" t="s">
        <v>691</v>
      </c>
      <c r="B106" s="68"/>
      <c r="C106" s="68"/>
      <c r="D106" s="68"/>
      <c r="E106" s="68"/>
      <c r="F106" s="230"/>
      <c r="G106" s="118">
        <v>5</v>
      </c>
      <c r="H106" s="116"/>
      <c r="I106" s="116"/>
      <c r="J106" s="117">
        <f>IF(H106=" ",0,(IF(I106=" ",0,G106*H106*I106)))</f>
        <v>0</v>
      </c>
      <c r="K106" s="129">
        <f t="shared" si="45"/>
        <v>0</v>
      </c>
      <c r="L106" s="117">
        <f>K106+J106</f>
        <v>0</v>
      </c>
    </row>
    <row r="107" spans="1:12" x14ac:dyDescent="0.2">
      <c r="A107" s="238" t="s">
        <v>725</v>
      </c>
      <c r="B107" s="68"/>
      <c r="C107" s="68"/>
      <c r="D107" s="68"/>
      <c r="E107" s="68"/>
      <c r="F107" s="230"/>
      <c r="G107" s="118">
        <v>8</v>
      </c>
      <c r="H107" s="116"/>
      <c r="I107" s="116"/>
      <c r="J107" s="117">
        <f t="shared" ref="J107:J108" si="47">IF(H107=" ",0,(IF(I107=" ",0,G107*H107*I107)))</f>
        <v>0</v>
      </c>
      <c r="K107" s="129">
        <f t="shared" ref="K107:K108" si="48">0.22*J107</f>
        <v>0</v>
      </c>
      <c r="L107" s="117">
        <f t="shared" ref="L107:L108" si="49">K107+J107</f>
        <v>0</v>
      </c>
    </row>
    <row r="108" spans="1:12" x14ac:dyDescent="0.2">
      <c r="A108" s="238" t="s">
        <v>724</v>
      </c>
      <c r="B108" s="68"/>
      <c r="C108" s="68"/>
      <c r="D108" s="68"/>
      <c r="E108" s="68"/>
      <c r="F108" s="230"/>
      <c r="G108" s="118">
        <v>6</v>
      </c>
      <c r="H108" s="116"/>
      <c r="I108" s="116"/>
      <c r="J108" s="117">
        <f t="shared" si="47"/>
        <v>0</v>
      </c>
      <c r="K108" s="129">
        <f t="shared" si="48"/>
        <v>0</v>
      </c>
      <c r="L108" s="117">
        <f t="shared" si="49"/>
        <v>0</v>
      </c>
    </row>
    <row r="109" spans="1:12" x14ac:dyDescent="0.2">
      <c r="A109" s="77" t="s">
        <v>226</v>
      </c>
      <c r="B109" s="68"/>
      <c r="C109" s="68"/>
      <c r="D109" s="68"/>
      <c r="E109" s="68"/>
      <c r="F109" s="225"/>
      <c r="G109" s="118">
        <v>4</v>
      </c>
      <c r="H109" s="116"/>
      <c r="I109" s="116"/>
      <c r="J109" s="117">
        <f t="shared" si="44"/>
        <v>0</v>
      </c>
      <c r="K109" s="129">
        <f t="shared" si="45"/>
        <v>0</v>
      </c>
      <c r="L109" s="117">
        <f t="shared" si="46"/>
        <v>0</v>
      </c>
    </row>
    <row r="110" spans="1:12" x14ac:dyDescent="0.2">
      <c r="A110" s="77" t="s">
        <v>147</v>
      </c>
      <c r="B110" s="68"/>
      <c r="C110" s="68"/>
      <c r="D110" s="68"/>
      <c r="E110" s="68"/>
      <c r="F110" s="225"/>
      <c r="G110" s="118">
        <v>4</v>
      </c>
      <c r="H110" s="116"/>
      <c r="I110" s="116"/>
      <c r="J110" s="117">
        <f t="shared" si="44"/>
        <v>0</v>
      </c>
      <c r="K110" s="129">
        <f t="shared" si="45"/>
        <v>0</v>
      </c>
      <c r="L110" s="117">
        <f t="shared" si="46"/>
        <v>0</v>
      </c>
    </row>
    <row r="111" spans="1:12" x14ac:dyDescent="0.2">
      <c r="A111" s="77" t="s">
        <v>227</v>
      </c>
      <c r="B111" s="68"/>
      <c r="C111" s="68"/>
      <c r="D111" s="68"/>
      <c r="E111" s="68"/>
      <c r="F111" s="225"/>
      <c r="G111" s="118">
        <v>4</v>
      </c>
      <c r="H111" s="116"/>
      <c r="I111" s="116"/>
      <c r="J111" s="117">
        <f t="shared" si="44"/>
        <v>0</v>
      </c>
      <c r="K111" s="129">
        <f t="shared" si="45"/>
        <v>0</v>
      </c>
      <c r="L111" s="117">
        <f t="shared" si="46"/>
        <v>0</v>
      </c>
    </row>
    <row r="112" spans="1:12" x14ac:dyDescent="0.2">
      <c r="A112" s="77" t="s">
        <v>228</v>
      </c>
      <c r="B112" s="68"/>
      <c r="C112" s="68"/>
      <c r="D112" s="68"/>
      <c r="E112" s="68"/>
      <c r="F112" s="225"/>
      <c r="G112" s="118">
        <v>3</v>
      </c>
      <c r="H112" s="116"/>
      <c r="I112" s="116"/>
      <c r="J112" s="117">
        <f t="shared" si="44"/>
        <v>0</v>
      </c>
      <c r="K112" s="129">
        <f t="shared" si="45"/>
        <v>0</v>
      </c>
      <c r="L112" s="117">
        <f t="shared" si="46"/>
        <v>0</v>
      </c>
    </row>
    <row r="113" spans="1:12" x14ac:dyDescent="0.2">
      <c r="A113" s="238" t="s">
        <v>679</v>
      </c>
      <c r="B113" s="68"/>
      <c r="C113" s="68"/>
      <c r="D113" s="68"/>
      <c r="E113" s="68"/>
      <c r="F113" s="225"/>
      <c r="G113" s="118">
        <v>5</v>
      </c>
      <c r="H113" s="116"/>
      <c r="I113" s="116"/>
      <c r="J113" s="117">
        <f t="shared" ref="J113" si="50">IF(H113=" ",0,(IF(I113=" ",0,G113*H113*I113)))</f>
        <v>0</v>
      </c>
      <c r="K113" s="129">
        <f t="shared" ref="K113" si="51">0.22*J113</f>
        <v>0</v>
      </c>
      <c r="L113" s="117">
        <f t="shared" ref="L113" si="52">K113+J113</f>
        <v>0</v>
      </c>
    </row>
    <row r="114" spans="1:12" x14ac:dyDescent="0.2">
      <c r="A114" s="77" t="s">
        <v>229</v>
      </c>
      <c r="B114" s="68"/>
      <c r="C114" s="68"/>
      <c r="D114" s="68"/>
      <c r="E114" s="68"/>
      <c r="F114" s="225"/>
      <c r="G114" s="118">
        <v>5</v>
      </c>
      <c r="H114" s="116"/>
      <c r="I114" s="116"/>
      <c r="J114" s="117">
        <f t="shared" si="44"/>
        <v>0</v>
      </c>
      <c r="K114" s="129">
        <f t="shared" si="45"/>
        <v>0</v>
      </c>
      <c r="L114" s="117">
        <f t="shared" si="46"/>
        <v>0</v>
      </c>
    </row>
    <row r="115" spans="1:12" x14ac:dyDescent="0.2">
      <c r="A115" s="77" t="s">
        <v>148</v>
      </c>
      <c r="B115" s="68"/>
      <c r="C115" s="68"/>
      <c r="D115" s="68"/>
      <c r="E115" s="68"/>
      <c r="F115" s="225"/>
      <c r="G115" s="118">
        <v>5</v>
      </c>
      <c r="H115" s="116"/>
      <c r="I115" s="116"/>
      <c r="J115" s="117">
        <f t="shared" si="44"/>
        <v>0</v>
      </c>
      <c r="K115" s="129">
        <f t="shared" si="45"/>
        <v>0</v>
      </c>
      <c r="L115" s="117">
        <f t="shared" si="46"/>
        <v>0</v>
      </c>
    </row>
    <row r="116" spans="1:12" x14ac:dyDescent="0.2">
      <c r="A116" s="77" t="s">
        <v>211</v>
      </c>
      <c r="B116" s="68"/>
      <c r="C116" s="68"/>
      <c r="D116" s="68"/>
      <c r="E116" s="68"/>
      <c r="F116" s="225"/>
      <c r="G116" s="118">
        <v>13</v>
      </c>
      <c r="H116" s="116"/>
      <c r="I116" s="116"/>
      <c r="J116" s="117">
        <f t="shared" ref="J116:J125" si="53">IF(H116=" ",0,(IF(I116=" ",0,G116*H116*I116)))</f>
        <v>0</v>
      </c>
      <c r="K116" s="129">
        <f t="shared" si="45"/>
        <v>0</v>
      </c>
      <c r="L116" s="117">
        <f t="shared" ref="L116:L125" si="54">K116+J116</f>
        <v>0</v>
      </c>
    </row>
    <row r="117" spans="1:12" x14ac:dyDescent="0.2">
      <c r="A117" s="77" t="s">
        <v>149</v>
      </c>
      <c r="B117" s="68"/>
      <c r="C117" s="68"/>
      <c r="D117" s="68"/>
      <c r="E117" s="68"/>
      <c r="F117" s="230"/>
      <c r="G117" s="118">
        <v>3</v>
      </c>
      <c r="H117" s="116"/>
      <c r="I117" s="116"/>
      <c r="J117" s="117">
        <f t="shared" si="53"/>
        <v>0</v>
      </c>
      <c r="K117" s="129">
        <f t="shared" si="45"/>
        <v>0</v>
      </c>
      <c r="L117" s="117">
        <f t="shared" si="54"/>
        <v>0</v>
      </c>
    </row>
    <row r="118" spans="1:12" x14ac:dyDescent="0.2">
      <c r="A118" s="77" t="s">
        <v>150</v>
      </c>
      <c r="B118" s="68"/>
      <c r="C118" s="68"/>
      <c r="D118" s="68"/>
      <c r="E118" s="68"/>
      <c r="F118" s="230"/>
      <c r="G118" s="118">
        <v>3</v>
      </c>
      <c r="H118" s="116"/>
      <c r="I118" s="116"/>
      <c r="J118" s="117">
        <f t="shared" si="53"/>
        <v>0</v>
      </c>
      <c r="K118" s="129">
        <f t="shared" si="45"/>
        <v>0</v>
      </c>
      <c r="L118" s="117">
        <f t="shared" si="54"/>
        <v>0</v>
      </c>
    </row>
    <row r="119" spans="1:12" x14ac:dyDescent="0.2">
      <c r="A119" s="252" t="s">
        <v>692</v>
      </c>
      <c r="B119" s="68"/>
      <c r="C119" s="68"/>
      <c r="D119" s="68"/>
      <c r="E119" s="68"/>
      <c r="F119" s="230"/>
      <c r="G119" s="118">
        <v>1</v>
      </c>
      <c r="H119" s="116"/>
      <c r="I119" s="116"/>
      <c r="J119" s="117">
        <f t="shared" si="53"/>
        <v>0</v>
      </c>
      <c r="K119" s="129">
        <f t="shared" si="45"/>
        <v>0</v>
      </c>
      <c r="L119" s="117">
        <f t="shared" si="54"/>
        <v>0</v>
      </c>
    </row>
    <row r="120" spans="1:12" x14ac:dyDescent="0.2">
      <c r="A120" s="77" t="s">
        <v>151</v>
      </c>
      <c r="B120" s="68"/>
      <c r="C120" s="68"/>
      <c r="D120" s="68"/>
      <c r="E120" s="68"/>
      <c r="F120" s="230"/>
      <c r="G120" s="118">
        <v>1</v>
      </c>
      <c r="H120" s="116"/>
      <c r="I120" s="116"/>
      <c r="J120" s="117">
        <f t="shared" si="53"/>
        <v>0</v>
      </c>
      <c r="K120" s="129">
        <f t="shared" si="45"/>
        <v>0</v>
      </c>
      <c r="L120" s="117">
        <f t="shared" si="54"/>
        <v>0</v>
      </c>
    </row>
    <row r="121" spans="1:12" x14ac:dyDescent="0.2">
      <c r="A121" s="77" t="s">
        <v>152</v>
      </c>
      <c r="B121" s="68"/>
      <c r="C121" s="68"/>
      <c r="D121" s="68"/>
      <c r="E121" s="68"/>
      <c r="F121" s="230"/>
      <c r="G121" s="118">
        <v>2</v>
      </c>
      <c r="H121" s="116"/>
      <c r="I121" s="116"/>
      <c r="J121" s="117">
        <f t="shared" si="53"/>
        <v>0</v>
      </c>
      <c r="K121" s="129">
        <f t="shared" si="45"/>
        <v>0</v>
      </c>
      <c r="L121" s="117">
        <f t="shared" si="54"/>
        <v>0</v>
      </c>
    </row>
    <row r="122" spans="1:12" x14ac:dyDescent="0.2">
      <c r="A122" s="77" t="s">
        <v>153</v>
      </c>
      <c r="B122" s="68"/>
      <c r="C122" s="68"/>
      <c r="D122" s="68"/>
      <c r="E122" s="68"/>
      <c r="F122" s="230"/>
      <c r="G122" s="118">
        <v>1</v>
      </c>
      <c r="H122" s="116"/>
      <c r="I122" s="116"/>
      <c r="J122" s="117">
        <f t="shared" si="53"/>
        <v>0</v>
      </c>
      <c r="K122" s="129">
        <f t="shared" si="45"/>
        <v>0</v>
      </c>
      <c r="L122" s="117">
        <f t="shared" si="54"/>
        <v>0</v>
      </c>
    </row>
    <row r="123" spans="1:12" x14ac:dyDescent="0.2">
      <c r="A123" s="77" t="s">
        <v>154</v>
      </c>
      <c r="B123" s="68"/>
      <c r="C123" s="68"/>
      <c r="D123" s="68"/>
      <c r="E123" s="68"/>
      <c r="F123" s="230"/>
      <c r="G123" s="118">
        <v>1</v>
      </c>
      <c r="H123" s="116"/>
      <c r="I123" s="116"/>
      <c r="J123" s="117">
        <f t="shared" si="53"/>
        <v>0</v>
      </c>
      <c r="K123" s="129">
        <f t="shared" si="45"/>
        <v>0</v>
      </c>
      <c r="L123" s="117">
        <f t="shared" si="54"/>
        <v>0</v>
      </c>
    </row>
    <row r="124" spans="1:12" x14ac:dyDescent="0.2">
      <c r="A124" s="253" t="s">
        <v>230</v>
      </c>
      <c r="B124" s="195"/>
      <c r="C124" s="68"/>
      <c r="D124" s="68"/>
      <c r="E124" s="68"/>
      <c r="F124" s="230"/>
      <c r="G124" s="118">
        <v>1</v>
      </c>
      <c r="H124" s="116"/>
      <c r="I124" s="116"/>
      <c r="J124" s="117">
        <f t="shared" si="53"/>
        <v>0</v>
      </c>
      <c r="K124" s="129">
        <f t="shared" si="45"/>
        <v>0</v>
      </c>
      <c r="L124" s="117">
        <f t="shared" si="54"/>
        <v>0</v>
      </c>
    </row>
    <row r="125" spans="1:12" x14ac:dyDescent="0.2">
      <c r="A125" s="254"/>
      <c r="F125" s="249"/>
      <c r="G125" s="60"/>
      <c r="H125" s="63"/>
      <c r="I125" s="63"/>
      <c r="J125" s="133">
        <f t="shared" si="53"/>
        <v>0</v>
      </c>
      <c r="K125" s="133">
        <f t="shared" si="45"/>
        <v>0</v>
      </c>
      <c r="L125" s="133">
        <f t="shared" si="54"/>
        <v>0</v>
      </c>
    </row>
    <row r="126" spans="1:12" ht="15" x14ac:dyDescent="0.25">
      <c r="A126" s="446" t="s">
        <v>94</v>
      </c>
      <c r="B126" s="446"/>
      <c r="C126" s="446"/>
      <c r="D126" s="446"/>
      <c r="G126" s="60"/>
      <c r="H126" s="63"/>
      <c r="I126" s="63"/>
      <c r="J126" s="133"/>
      <c r="K126" s="133"/>
      <c r="L126" s="133"/>
    </row>
    <row r="127" spans="1:12" x14ac:dyDescent="0.2">
      <c r="A127" s="77" t="s">
        <v>605</v>
      </c>
      <c r="B127" s="68"/>
      <c r="C127" s="68"/>
      <c r="D127" s="68"/>
      <c r="E127" s="68"/>
      <c r="F127" s="225"/>
      <c r="G127" s="118">
        <v>2</v>
      </c>
      <c r="H127" s="116"/>
      <c r="I127" s="116"/>
      <c r="J127" s="117">
        <f>IF(H127=" ",0,(IF(I127=" ",0,G127*H127*I127)))</f>
        <v>0</v>
      </c>
      <c r="K127" s="117">
        <f>0.22*J127</f>
        <v>0</v>
      </c>
      <c r="L127" s="117">
        <f>K127+J127</f>
        <v>0</v>
      </c>
    </row>
    <row r="128" spans="1:12" x14ac:dyDescent="0.2">
      <c r="A128" s="77" t="s">
        <v>680</v>
      </c>
      <c r="B128" s="68"/>
      <c r="C128" s="68"/>
      <c r="D128" s="68"/>
      <c r="E128" s="68"/>
      <c r="F128" s="225"/>
      <c r="G128" s="119">
        <v>2</v>
      </c>
      <c r="H128" s="116"/>
      <c r="I128" s="116"/>
      <c r="J128" s="117">
        <f>IF(H128=" ",0,(IF(I128=" ",0,G128*H128*I128)))</f>
        <v>0</v>
      </c>
      <c r="K128" s="117">
        <f>0.22*J128</f>
        <v>0</v>
      </c>
      <c r="L128" s="117">
        <f>K128+J128</f>
        <v>0</v>
      </c>
    </row>
    <row r="129" spans="1:12" x14ac:dyDescent="0.2">
      <c r="A129" s="77" t="s">
        <v>607</v>
      </c>
      <c r="B129" s="68"/>
      <c r="C129" s="68"/>
      <c r="D129" s="68"/>
      <c r="E129" s="68"/>
      <c r="F129" s="225"/>
      <c r="G129" s="119">
        <v>2</v>
      </c>
      <c r="H129" s="116"/>
      <c r="I129" s="116"/>
      <c r="J129" s="117">
        <f t="shared" ref="J129:J158" si="55">IF(H129=" ",0,(IF(I129=" ",0,G129*H129*I129)))</f>
        <v>0</v>
      </c>
      <c r="K129" s="117">
        <f t="shared" ref="K129:K171" si="56">0.22*J129</f>
        <v>0</v>
      </c>
      <c r="L129" s="117">
        <f t="shared" ref="L129:L158" si="57">K129+J129</f>
        <v>0</v>
      </c>
    </row>
    <row r="130" spans="1:12" x14ac:dyDescent="0.2">
      <c r="A130" s="237" t="s">
        <v>325</v>
      </c>
      <c r="F130" s="231"/>
      <c r="G130" s="119">
        <v>2</v>
      </c>
      <c r="H130" s="116"/>
      <c r="I130" s="116"/>
      <c r="J130" s="117">
        <f t="shared" si="55"/>
        <v>0</v>
      </c>
      <c r="K130" s="129">
        <f t="shared" si="56"/>
        <v>0</v>
      </c>
      <c r="L130" s="117">
        <f t="shared" si="57"/>
        <v>0</v>
      </c>
    </row>
    <row r="131" spans="1:12" x14ac:dyDescent="0.2">
      <c r="A131" s="77" t="s">
        <v>326</v>
      </c>
      <c r="B131" s="68"/>
      <c r="C131" s="68"/>
      <c r="D131" s="68"/>
      <c r="E131" s="68"/>
      <c r="F131" s="231"/>
      <c r="G131" s="119">
        <v>2</v>
      </c>
      <c r="H131" s="116"/>
      <c r="I131" s="116"/>
      <c r="J131" s="117">
        <f t="shared" si="55"/>
        <v>0</v>
      </c>
      <c r="K131" s="129">
        <f t="shared" si="56"/>
        <v>0</v>
      </c>
      <c r="L131" s="117">
        <f t="shared" si="57"/>
        <v>0</v>
      </c>
    </row>
    <row r="132" spans="1:12" x14ac:dyDescent="0.2">
      <c r="A132" s="77" t="s">
        <v>598</v>
      </c>
      <c r="B132" s="68"/>
      <c r="C132" s="68"/>
      <c r="D132" s="68"/>
      <c r="E132" s="68"/>
      <c r="F132" s="68"/>
      <c r="G132" s="119">
        <v>2</v>
      </c>
      <c r="H132" s="116"/>
      <c r="I132" s="116"/>
      <c r="J132" s="117">
        <f t="shared" ref="J132:J137" si="58">IF(H132=" ",0,(IF(I132=" ",0,G132*H132*I132)))</f>
        <v>0</v>
      </c>
      <c r="K132" s="129">
        <f t="shared" ref="K132:K137" si="59">0.22*J132</f>
        <v>0</v>
      </c>
      <c r="L132" s="117">
        <f t="shared" ref="L132:L137" si="60">K132+J132</f>
        <v>0</v>
      </c>
    </row>
    <row r="133" spans="1:12" x14ac:dyDescent="0.2">
      <c r="A133" s="77" t="s">
        <v>599</v>
      </c>
      <c r="B133" s="68"/>
      <c r="C133" s="68"/>
      <c r="D133" s="68"/>
      <c r="E133" s="68"/>
      <c r="F133" s="68"/>
      <c r="G133" s="119">
        <v>2</v>
      </c>
      <c r="H133" s="116"/>
      <c r="I133" s="116"/>
      <c r="J133" s="117">
        <f t="shared" si="58"/>
        <v>0</v>
      </c>
      <c r="K133" s="129">
        <f t="shared" si="59"/>
        <v>0</v>
      </c>
      <c r="L133" s="117">
        <f t="shared" si="60"/>
        <v>0</v>
      </c>
    </row>
    <row r="134" spans="1:12" x14ac:dyDescent="0.2">
      <c r="A134" s="77" t="s">
        <v>600</v>
      </c>
      <c r="B134" s="68"/>
      <c r="C134" s="68"/>
      <c r="D134" s="68"/>
      <c r="E134" s="68"/>
      <c r="F134" s="68"/>
      <c r="G134" s="119">
        <v>2</v>
      </c>
      <c r="H134" s="116"/>
      <c r="I134" s="116"/>
      <c r="J134" s="117">
        <f t="shared" si="58"/>
        <v>0</v>
      </c>
      <c r="K134" s="129">
        <f t="shared" si="59"/>
        <v>0</v>
      </c>
      <c r="L134" s="117">
        <f t="shared" si="60"/>
        <v>0</v>
      </c>
    </row>
    <row r="135" spans="1:12" x14ac:dyDescent="0.2">
      <c r="A135" s="77" t="s">
        <v>601</v>
      </c>
      <c r="B135" s="68"/>
      <c r="C135" s="68"/>
      <c r="D135" s="68"/>
      <c r="E135" s="68"/>
      <c r="F135" s="68"/>
      <c r="G135" s="119">
        <v>2</v>
      </c>
      <c r="H135" s="116"/>
      <c r="I135" s="116"/>
      <c r="J135" s="117">
        <f t="shared" si="58"/>
        <v>0</v>
      </c>
      <c r="K135" s="129">
        <f t="shared" si="59"/>
        <v>0</v>
      </c>
      <c r="L135" s="117">
        <f t="shared" si="60"/>
        <v>0</v>
      </c>
    </row>
    <row r="136" spans="1:12" x14ac:dyDescent="0.2">
      <c r="A136" s="77" t="s">
        <v>602</v>
      </c>
      <c r="B136" s="68"/>
      <c r="C136" s="68"/>
      <c r="D136" s="68"/>
      <c r="E136" s="68"/>
      <c r="F136" s="68"/>
      <c r="G136" s="119">
        <v>2</v>
      </c>
      <c r="H136" s="116"/>
      <c r="I136" s="116"/>
      <c r="J136" s="117">
        <f t="shared" si="58"/>
        <v>0</v>
      </c>
      <c r="K136" s="129">
        <f t="shared" si="59"/>
        <v>0</v>
      </c>
      <c r="L136" s="117">
        <f t="shared" si="60"/>
        <v>0</v>
      </c>
    </row>
    <row r="137" spans="1:12" x14ac:dyDescent="0.2">
      <c r="A137" s="121" t="s">
        <v>327</v>
      </c>
      <c r="B137" s="67"/>
      <c r="C137" s="67"/>
      <c r="D137" s="67"/>
      <c r="E137" s="220"/>
      <c r="F137" s="231"/>
      <c r="G137" s="119">
        <v>2</v>
      </c>
      <c r="H137" s="116"/>
      <c r="I137" s="116"/>
      <c r="J137" s="117">
        <f t="shared" si="58"/>
        <v>0</v>
      </c>
      <c r="K137" s="129">
        <f t="shared" si="59"/>
        <v>0</v>
      </c>
      <c r="L137" s="117">
        <f t="shared" si="60"/>
        <v>0</v>
      </c>
    </row>
    <row r="138" spans="1:12" x14ac:dyDescent="0.2">
      <c r="A138" s="77" t="s">
        <v>328</v>
      </c>
      <c r="B138" s="68"/>
      <c r="C138" s="67"/>
      <c r="D138" s="67"/>
      <c r="E138" s="220"/>
      <c r="F138" s="231"/>
      <c r="G138" s="119">
        <v>2</v>
      </c>
      <c r="H138" s="116"/>
      <c r="I138" s="116"/>
      <c r="J138" s="117">
        <f t="shared" si="55"/>
        <v>0</v>
      </c>
      <c r="K138" s="129">
        <f t="shared" si="56"/>
        <v>0</v>
      </c>
      <c r="L138" s="117">
        <f t="shared" si="57"/>
        <v>0</v>
      </c>
    </row>
    <row r="139" spans="1:12" x14ac:dyDescent="0.2">
      <c r="A139" s="121" t="s">
        <v>329</v>
      </c>
      <c r="B139" s="67"/>
      <c r="C139" s="67"/>
      <c r="D139" s="67"/>
      <c r="E139" s="220"/>
      <c r="F139" s="231"/>
      <c r="G139" s="119">
        <v>2</v>
      </c>
      <c r="H139" s="116"/>
      <c r="I139" s="116"/>
      <c r="J139" s="117">
        <f t="shared" si="55"/>
        <v>0</v>
      </c>
      <c r="K139" s="129">
        <f t="shared" si="56"/>
        <v>0</v>
      </c>
      <c r="L139" s="117">
        <f t="shared" si="57"/>
        <v>0</v>
      </c>
    </row>
    <row r="140" spans="1:12" x14ac:dyDescent="0.2">
      <c r="A140" s="121" t="s">
        <v>330</v>
      </c>
      <c r="B140" s="67"/>
      <c r="C140" s="67"/>
      <c r="D140" s="67"/>
      <c r="E140" s="220"/>
      <c r="F140" s="231"/>
      <c r="G140" s="119">
        <v>2</v>
      </c>
      <c r="H140" s="116"/>
      <c r="I140" s="116"/>
      <c r="J140" s="117">
        <f t="shared" si="55"/>
        <v>0</v>
      </c>
      <c r="K140" s="129">
        <f t="shared" si="56"/>
        <v>0</v>
      </c>
      <c r="L140" s="117">
        <f t="shared" si="57"/>
        <v>0</v>
      </c>
    </row>
    <row r="141" spans="1:12" x14ac:dyDescent="0.2">
      <c r="A141" s="77" t="s">
        <v>331</v>
      </c>
      <c r="B141" s="68"/>
      <c r="C141" s="67"/>
      <c r="D141" s="67"/>
      <c r="E141" s="195"/>
      <c r="F141" s="231"/>
      <c r="G141" s="119">
        <v>2</v>
      </c>
      <c r="H141" s="116"/>
      <c r="I141" s="116"/>
      <c r="J141" s="117">
        <f t="shared" si="55"/>
        <v>0</v>
      </c>
      <c r="K141" s="129">
        <f t="shared" si="56"/>
        <v>0</v>
      </c>
      <c r="L141" s="117">
        <f t="shared" si="57"/>
        <v>0</v>
      </c>
    </row>
    <row r="142" spans="1:12" x14ac:dyDescent="0.2">
      <c r="A142" s="121" t="s">
        <v>332</v>
      </c>
      <c r="B142" s="67"/>
      <c r="C142" s="67"/>
      <c r="D142" s="67"/>
      <c r="E142" s="60"/>
      <c r="F142" s="231"/>
      <c r="G142" s="119">
        <v>2</v>
      </c>
      <c r="H142" s="116"/>
      <c r="I142" s="116"/>
      <c r="J142" s="117">
        <f t="shared" si="55"/>
        <v>0</v>
      </c>
      <c r="K142" s="129">
        <f t="shared" si="56"/>
        <v>0</v>
      </c>
      <c r="L142" s="117">
        <f t="shared" si="57"/>
        <v>0</v>
      </c>
    </row>
    <row r="143" spans="1:12" x14ac:dyDescent="0.2">
      <c r="A143" s="77" t="s">
        <v>333</v>
      </c>
      <c r="B143" s="68"/>
      <c r="C143" s="68"/>
      <c r="D143" s="68"/>
      <c r="E143" s="68"/>
      <c r="F143" s="231"/>
      <c r="G143" s="119">
        <v>2</v>
      </c>
      <c r="H143" s="116"/>
      <c r="I143" s="116"/>
      <c r="J143" s="117">
        <f t="shared" si="55"/>
        <v>0</v>
      </c>
      <c r="K143" s="129">
        <f t="shared" si="56"/>
        <v>0</v>
      </c>
      <c r="L143" s="117">
        <f t="shared" si="57"/>
        <v>0</v>
      </c>
    </row>
    <row r="144" spans="1:12" x14ac:dyDescent="0.2">
      <c r="A144" s="77" t="s">
        <v>334</v>
      </c>
      <c r="B144" s="68"/>
      <c r="C144" s="68"/>
      <c r="D144" s="68"/>
      <c r="E144" s="67"/>
      <c r="F144" s="231"/>
      <c r="G144" s="119">
        <v>2</v>
      </c>
      <c r="H144" s="116"/>
      <c r="I144" s="116"/>
      <c r="J144" s="117">
        <f t="shared" si="55"/>
        <v>0</v>
      </c>
      <c r="K144" s="129">
        <f t="shared" si="56"/>
        <v>0</v>
      </c>
      <c r="L144" s="117">
        <f t="shared" si="57"/>
        <v>0</v>
      </c>
    </row>
    <row r="145" spans="1:12" x14ac:dyDescent="0.2">
      <c r="A145" s="77" t="s">
        <v>335</v>
      </c>
      <c r="B145" s="68"/>
      <c r="C145" s="68"/>
      <c r="D145" s="68"/>
      <c r="E145" s="255"/>
      <c r="F145" s="231"/>
      <c r="G145" s="119">
        <v>2</v>
      </c>
      <c r="H145" s="116"/>
      <c r="I145" s="116"/>
      <c r="J145" s="117">
        <f t="shared" si="55"/>
        <v>0</v>
      </c>
      <c r="K145" s="129">
        <f t="shared" si="56"/>
        <v>0</v>
      </c>
      <c r="L145" s="117">
        <f t="shared" si="57"/>
        <v>0</v>
      </c>
    </row>
    <row r="146" spans="1:12" x14ac:dyDescent="0.2">
      <c r="A146" s="77" t="s">
        <v>336</v>
      </c>
      <c r="B146" s="68"/>
      <c r="C146" s="68"/>
      <c r="D146" s="68"/>
      <c r="E146" s="68"/>
      <c r="F146" s="231"/>
      <c r="G146" s="119">
        <v>2</v>
      </c>
      <c r="H146" s="116"/>
      <c r="I146" s="116"/>
      <c r="J146" s="117">
        <f t="shared" si="55"/>
        <v>0</v>
      </c>
      <c r="K146" s="129">
        <f t="shared" si="56"/>
        <v>0</v>
      </c>
      <c r="L146" s="117">
        <f t="shared" si="57"/>
        <v>0</v>
      </c>
    </row>
    <row r="147" spans="1:12" x14ac:dyDescent="0.2">
      <c r="A147" s="77" t="s">
        <v>337</v>
      </c>
      <c r="B147" s="68"/>
      <c r="C147" s="68"/>
      <c r="D147" s="68"/>
      <c r="E147" s="68"/>
      <c r="F147" s="225"/>
      <c r="G147" s="119">
        <v>2</v>
      </c>
      <c r="H147" s="116"/>
      <c r="I147" s="116"/>
      <c r="J147" s="117">
        <f t="shared" si="55"/>
        <v>0</v>
      </c>
      <c r="K147" s="129">
        <f t="shared" si="56"/>
        <v>0</v>
      </c>
      <c r="L147" s="117">
        <f t="shared" si="57"/>
        <v>0</v>
      </c>
    </row>
    <row r="148" spans="1:12" x14ac:dyDescent="0.2">
      <c r="A148" s="121" t="s">
        <v>338</v>
      </c>
      <c r="B148" s="68"/>
      <c r="C148" s="68"/>
      <c r="D148" s="68"/>
      <c r="E148" s="68"/>
      <c r="F148" s="225"/>
      <c r="G148" s="119">
        <v>2</v>
      </c>
      <c r="H148" s="116"/>
      <c r="I148" s="116"/>
      <c r="J148" s="117">
        <f t="shared" si="55"/>
        <v>0</v>
      </c>
      <c r="K148" s="129">
        <f t="shared" si="56"/>
        <v>0</v>
      </c>
      <c r="L148" s="117">
        <f t="shared" si="57"/>
        <v>0</v>
      </c>
    </row>
    <row r="149" spans="1:12" x14ac:dyDescent="0.2">
      <c r="A149" s="77" t="s">
        <v>359</v>
      </c>
      <c r="B149" s="68"/>
      <c r="C149" s="68"/>
      <c r="D149" s="68"/>
      <c r="E149" s="68"/>
      <c r="F149" s="231"/>
      <c r="G149" s="119">
        <v>1</v>
      </c>
      <c r="H149" s="116"/>
      <c r="I149" s="116"/>
      <c r="J149" s="117">
        <f t="shared" si="55"/>
        <v>0</v>
      </c>
      <c r="K149" s="129">
        <f t="shared" si="56"/>
        <v>0</v>
      </c>
      <c r="L149" s="117">
        <f t="shared" si="57"/>
        <v>0</v>
      </c>
    </row>
    <row r="150" spans="1:12" x14ac:dyDescent="0.2">
      <c r="A150" s="77" t="s">
        <v>339</v>
      </c>
      <c r="B150" s="68"/>
      <c r="C150" s="68"/>
      <c r="D150" s="68"/>
      <c r="E150" s="68"/>
      <c r="F150" s="231"/>
      <c r="G150" s="119">
        <v>2</v>
      </c>
      <c r="H150" s="116"/>
      <c r="I150" s="116"/>
      <c r="J150" s="117">
        <f t="shared" si="55"/>
        <v>0</v>
      </c>
      <c r="K150" s="129">
        <f t="shared" si="56"/>
        <v>0</v>
      </c>
      <c r="L150" s="117">
        <f t="shared" si="57"/>
        <v>0</v>
      </c>
    </row>
    <row r="151" spans="1:12" x14ac:dyDescent="0.2">
      <c r="A151" s="121" t="s">
        <v>340</v>
      </c>
      <c r="B151" s="67"/>
      <c r="C151" s="67"/>
      <c r="D151" s="67"/>
      <c r="E151" s="67"/>
      <c r="F151" s="231"/>
      <c r="G151" s="119">
        <v>2</v>
      </c>
      <c r="H151" s="116"/>
      <c r="I151" s="116"/>
      <c r="J151" s="117">
        <f t="shared" si="55"/>
        <v>0</v>
      </c>
      <c r="K151" s="129">
        <f t="shared" si="56"/>
        <v>0</v>
      </c>
      <c r="L151" s="117">
        <f t="shared" si="57"/>
        <v>0</v>
      </c>
    </row>
    <row r="152" spans="1:12" x14ac:dyDescent="0.2">
      <c r="A152" s="237" t="s">
        <v>341</v>
      </c>
      <c r="F152" s="231"/>
      <c r="G152" s="119">
        <v>1</v>
      </c>
      <c r="H152" s="116"/>
      <c r="I152" s="116"/>
      <c r="J152" s="117">
        <f t="shared" si="55"/>
        <v>0</v>
      </c>
      <c r="K152" s="129">
        <f t="shared" si="56"/>
        <v>0</v>
      </c>
      <c r="L152" s="117">
        <f t="shared" si="57"/>
        <v>0</v>
      </c>
    </row>
    <row r="153" spans="1:12" x14ac:dyDescent="0.2">
      <c r="A153" s="77" t="s">
        <v>342</v>
      </c>
      <c r="B153" s="68"/>
      <c r="C153" s="68"/>
      <c r="D153" s="68"/>
      <c r="E153" s="68"/>
      <c r="F153" s="231"/>
      <c r="G153" s="119">
        <v>1</v>
      </c>
      <c r="H153" s="116"/>
      <c r="I153" s="116"/>
      <c r="J153" s="117">
        <f t="shared" si="55"/>
        <v>0</v>
      </c>
      <c r="K153" s="129">
        <f t="shared" si="56"/>
        <v>0</v>
      </c>
      <c r="L153" s="117">
        <f t="shared" si="57"/>
        <v>0</v>
      </c>
    </row>
    <row r="154" spans="1:12" x14ac:dyDescent="0.2">
      <c r="A154" s="121" t="s">
        <v>343</v>
      </c>
      <c r="B154" s="67"/>
      <c r="C154" s="67"/>
      <c r="D154" s="67"/>
      <c r="E154" s="68"/>
      <c r="F154" s="231"/>
      <c r="G154" s="119">
        <v>1</v>
      </c>
      <c r="H154" s="116"/>
      <c r="I154" s="116"/>
      <c r="J154" s="117">
        <f t="shared" si="55"/>
        <v>0</v>
      </c>
      <c r="K154" s="129">
        <f t="shared" si="56"/>
        <v>0</v>
      </c>
      <c r="L154" s="117">
        <f t="shared" si="57"/>
        <v>0</v>
      </c>
    </row>
    <row r="155" spans="1:12" x14ac:dyDescent="0.2">
      <c r="A155" s="77" t="s">
        <v>344</v>
      </c>
      <c r="B155" s="68"/>
      <c r="C155" s="68"/>
      <c r="D155" s="68"/>
      <c r="E155" s="228"/>
      <c r="F155" s="231"/>
      <c r="G155" s="119">
        <v>2</v>
      </c>
      <c r="H155" s="116"/>
      <c r="I155" s="116"/>
      <c r="J155" s="117">
        <f t="shared" si="55"/>
        <v>0</v>
      </c>
      <c r="K155" s="129">
        <f t="shared" si="56"/>
        <v>0</v>
      </c>
      <c r="L155" s="117">
        <f t="shared" si="57"/>
        <v>0</v>
      </c>
    </row>
    <row r="156" spans="1:12" x14ac:dyDescent="0.2">
      <c r="A156" s="121" t="s">
        <v>345</v>
      </c>
      <c r="B156" s="67"/>
      <c r="C156" s="67"/>
      <c r="D156" s="67"/>
      <c r="E156" s="67"/>
      <c r="F156" s="231"/>
      <c r="G156" s="119">
        <v>1</v>
      </c>
      <c r="H156" s="116"/>
      <c r="I156" s="116"/>
      <c r="J156" s="117">
        <f t="shared" si="55"/>
        <v>0</v>
      </c>
      <c r="K156" s="129">
        <f t="shared" si="56"/>
        <v>0</v>
      </c>
      <c r="L156" s="117">
        <f t="shared" si="57"/>
        <v>0</v>
      </c>
    </row>
    <row r="157" spans="1:12" x14ac:dyDescent="0.2">
      <c r="A157" s="77" t="s">
        <v>346</v>
      </c>
      <c r="B157" s="68"/>
      <c r="C157" s="68"/>
      <c r="D157" s="68"/>
      <c r="E157" s="68"/>
      <c r="F157" s="231"/>
      <c r="G157" s="119">
        <v>1</v>
      </c>
      <c r="H157" s="116"/>
      <c r="I157" s="116"/>
      <c r="J157" s="117">
        <f t="shared" si="55"/>
        <v>0</v>
      </c>
      <c r="K157" s="129">
        <f t="shared" si="56"/>
        <v>0</v>
      </c>
      <c r="L157" s="117">
        <f t="shared" si="57"/>
        <v>0</v>
      </c>
    </row>
    <row r="158" spans="1:12" x14ac:dyDescent="0.2">
      <c r="A158" s="77" t="s">
        <v>347</v>
      </c>
      <c r="B158" s="68"/>
      <c r="C158" s="68"/>
      <c r="D158" s="68"/>
      <c r="E158" s="68"/>
      <c r="F158" s="225"/>
      <c r="G158" s="119">
        <v>1</v>
      </c>
      <c r="H158" s="116"/>
      <c r="I158" s="116"/>
      <c r="J158" s="117">
        <f t="shared" si="55"/>
        <v>0</v>
      </c>
      <c r="K158" s="129">
        <f t="shared" si="56"/>
        <v>0</v>
      </c>
      <c r="L158" s="117">
        <f t="shared" si="57"/>
        <v>0</v>
      </c>
    </row>
    <row r="159" spans="1:12" x14ac:dyDescent="0.2">
      <c r="A159" s="237" t="s">
        <v>348</v>
      </c>
      <c r="C159" s="68"/>
      <c r="D159" s="68"/>
      <c r="E159" s="68"/>
      <c r="F159" s="225"/>
      <c r="G159" s="119">
        <v>1</v>
      </c>
      <c r="H159" s="116"/>
      <c r="I159" s="116"/>
      <c r="J159" s="117">
        <f>IF(H159=" ",0,(IF(I159=" ",0,G159*H159*I159)))</f>
        <v>0</v>
      </c>
      <c r="K159" s="129">
        <f t="shared" si="56"/>
        <v>0</v>
      </c>
      <c r="L159" s="117">
        <f>K159+J159</f>
        <v>0</v>
      </c>
    </row>
    <row r="160" spans="1:12" x14ac:dyDescent="0.2">
      <c r="A160" s="77" t="s">
        <v>349</v>
      </c>
      <c r="B160" s="68"/>
      <c r="C160" s="68"/>
      <c r="D160" s="68"/>
      <c r="E160" s="255"/>
      <c r="F160" s="225"/>
      <c r="G160" s="119">
        <v>2</v>
      </c>
      <c r="H160" s="116"/>
      <c r="I160" s="116"/>
      <c r="J160" s="117">
        <f>IF(H160=" ",0,(IF(I160=" ",0,G160*H160*I160)))</f>
        <v>0</v>
      </c>
      <c r="K160" s="129">
        <f t="shared" si="56"/>
        <v>0</v>
      </c>
      <c r="L160" s="117">
        <f>K160+J160</f>
        <v>0</v>
      </c>
    </row>
    <row r="161" spans="1:12" x14ac:dyDescent="0.2">
      <c r="A161" s="237" t="s">
        <v>350</v>
      </c>
      <c r="C161" s="68"/>
      <c r="D161" s="68"/>
      <c r="E161" s="68"/>
      <c r="F161" s="225"/>
      <c r="G161" s="119">
        <v>2</v>
      </c>
      <c r="H161" s="116"/>
      <c r="I161" s="116"/>
      <c r="J161" s="117">
        <f>IF(H161=" ",0,(IF(I161=" ",0,G161*H161*I161)))</f>
        <v>0</v>
      </c>
      <c r="K161" s="129">
        <f t="shared" si="56"/>
        <v>0</v>
      </c>
      <c r="L161" s="117">
        <f>K161+J161</f>
        <v>0</v>
      </c>
    </row>
    <row r="162" spans="1:12" x14ac:dyDescent="0.2">
      <c r="A162" s="77" t="s">
        <v>351</v>
      </c>
      <c r="B162" s="68"/>
      <c r="C162" s="68"/>
      <c r="D162" s="68"/>
      <c r="E162" s="68"/>
      <c r="F162" s="231"/>
      <c r="G162" s="119">
        <v>2</v>
      </c>
      <c r="H162" s="116"/>
      <c r="I162" s="116"/>
      <c r="J162" s="117">
        <f>IF(H162=" ",0,(IF(I162=" ",0,G162*H162*I162)))</f>
        <v>0</v>
      </c>
      <c r="K162" s="129">
        <f t="shared" si="56"/>
        <v>0</v>
      </c>
      <c r="L162" s="117">
        <f>K162+J162</f>
        <v>0</v>
      </c>
    </row>
    <row r="163" spans="1:12" x14ac:dyDescent="0.2">
      <c r="A163" s="237" t="s">
        <v>352</v>
      </c>
      <c r="F163" s="231"/>
      <c r="G163" s="119">
        <v>1</v>
      </c>
      <c r="H163" s="116"/>
      <c r="I163" s="116"/>
      <c r="J163" s="117">
        <f>IF(H163=" ",0,(IF(I163=" ",0,G163*H163*I163)))</f>
        <v>0</v>
      </c>
      <c r="K163" s="129">
        <f t="shared" si="56"/>
        <v>0</v>
      </c>
      <c r="L163" s="117">
        <f>K163+J163</f>
        <v>0</v>
      </c>
    </row>
    <row r="164" spans="1:12" x14ac:dyDescent="0.2">
      <c r="A164" s="77" t="s">
        <v>353</v>
      </c>
      <c r="B164" s="68"/>
      <c r="C164" s="68"/>
      <c r="D164" s="68"/>
      <c r="E164" s="68"/>
      <c r="F164" s="231"/>
      <c r="G164" s="119">
        <v>1</v>
      </c>
      <c r="H164" s="116"/>
      <c r="I164" s="116"/>
      <c r="J164" s="117">
        <f t="shared" ref="J164:J171" si="61">IF(H164=" ",0,(IF(I164=" ",0,G164*H164*I164)))</f>
        <v>0</v>
      </c>
      <c r="K164" s="129">
        <f t="shared" si="56"/>
        <v>0</v>
      </c>
      <c r="L164" s="117">
        <f t="shared" ref="L164:L171" si="62">K164+J164</f>
        <v>0</v>
      </c>
    </row>
    <row r="165" spans="1:12" x14ac:dyDescent="0.2">
      <c r="A165" s="77" t="s">
        <v>354</v>
      </c>
      <c r="B165" s="68"/>
      <c r="C165" s="68"/>
      <c r="D165" s="68"/>
      <c r="E165" s="68"/>
      <c r="F165" s="231"/>
      <c r="G165" s="119">
        <v>1</v>
      </c>
      <c r="H165" s="116"/>
      <c r="I165" s="116"/>
      <c r="J165" s="117">
        <f t="shared" si="61"/>
        <v>0</v>
      </c>
      <c r="K165" s="129">
        <f t="shared" si="56"/>
        <v>0</v>
      </c>
      <c r="L165" s="117">
        <f t="shared" si="62"/>
        <v>0</v>
      </c>
    </row>
    <row r="166" spans="1:12" x14ac:dyDescent="0.2">
      <c r="A166" s="237" t="s">
        <v>355</v>
      </c>
      <c r="F166" s="231"/>
      <c r="G166" s="119">
        <v>1</v>
      </c>
      <c r="H166" s="116"/>
      <c r="I166" s="116"/>
      <c r="J166" s="117">
        <f t="shared" si="61"/>
        <v>0</v>
      </c>
      <c r="K166" s="129">
        <f t="shared" si="56"/>
        <v>0</v>
      </c>
      <c r="L166" s="117">
        <f t="shared" si="62"/>
        <v>0</v>
      </c>
    </row>
    <row r="167" spans="1:12" x14ac:dyDescent="0.2">
      <c r="A167" s="77" t="s">
        <v>356</v>
      </c>
      <c r="B167" s="68"/>
      <c r="C167" s="68"/>
      <c r="D167" s="68"/>
      <c r="E167" s="68"/>
      <c r="F167" s="231"/>
      <c r="G167" s="119">
        <v>1</v>
      </c>
      <c r="H167" s="116"/>
      <c r="I167" s="116"/>
      <c r="J167" s="117">
        <f t="shared" si="61"/>
        <v>0</v>
      </c>
      <c r="K167" s="129">
        <f t="shared" si="56"/>
        <v>0</v>
      </c>
      <c r="L167" s="117">
        <f t="shared" si="62"/>
        <v>0</v>
      </c>
    </row>
    <row r="168" spans="1:12" x14ac:dyDescent="0.2">
      <c r="A168" s="237" t="s">
        <v>357</v>
      </c>
      <c r="F168" s="231"/>
      <c r="G168" s="119">
        <v>1</v>
      </c>
      <c r="H168" s="116"/>
      <c r="I168" s="116"/>
      <c r="J168" s="117">
        <f t="shared" si="61"/>
        <v>0</v>
      </c>
      <c r="K168" s="129">
        <f t="shared" si="56"/>
        <v>0</v>
      </c>
      <c r="L168" s="117">
        <f t="shared" si="62"/>
        <v>0</v>
      </c>
    </row>
    <row r="169" spans="1:12" x14ac:dyDescent="0.2">
      <c r="A169" s="238" t="s">
        <v>358</v>
      </c>
      <c r="B169" s="86"/>
      <c r="C169" s="86"/>
      <c r="D169" s="86"/>
      <c r="E169" s="256"/>
      <c r="F169" s="231"/>
      <c r="G169" s="119">
        <v>2</v>
      </c>
      <c r="H169" s="116"/>
      <c r="I169" s="116"/>
      <c r="J169" s="117">
        <f t="shared" si="61"/>
        <v>0</v>
      </c>
      <c r="K169" s="129">
        <f t="shared" si="56"/>
        <v>0</v>
      </c>
      <c r="L169" s="117">
        <f t="shared" si="62"/>
        <v>0</v>
      </c>
    </row>
    <row r="170" spans="1:12" x14ac:dyDescent="0.2">
      <c r="A170" s="77" t="s">
        <v>156</v>
      </c>
      <c r="B170" s="68"/>
      <c r="C170" s="68"/>
      <c r="D170" s="68"/>
      <c r="E170" s="68"/>
      <c r="F170" s="225"/>
      <c r="G170" s="119">
        <v>1</v>
      </c>
      <c r="H170" s="116"/>
      <c r="I170" s="116"/>
      <c r="J170" s="117">
        <f t="shared" si="61"/>
        <v>0</v>
      </c>
      <c r="K170" s="129">
        <f t="shared" si="56"/>
        <v>0</v>
      </c>
      <c r="L170" s="117">
        <f t="shared" si="62"/>
        <v>0</v>
      </c>
    </row>
    <row r="171" spans="1:12" x14ac:dyDescent="0.2">
      <c r="A171" s="77" t="s">
        <v>157</v>
      </c>
      <c r="B171" s="68"/>
      <c r="C171" s="68"/>
      <c r="D171" s="68"/>
      <c r="E171" s="68"/>
      <c r="F171" s="225"/>
      <c r="G171" s="119">
        <v>1</v>
      </c>
      <c r="H171" s="116"/>
      <c r="I171" s="116"/>
      <c r="J171" s="117">
        <f t="shared" si="61"/>
        <v>0</v>
      </c>
      <c r="K171" s="129">
        <f t="shared" si="56"/>
        <v>0</v>
      </c>
      <c r="L171" s="117">
        <f t="shared" si="62"/>
        <v>0</v>
      </c>
    </row>
    <row r="172" spans="1:12" x14ac:dyDescent="0.2">
      <c r="G172" s="60"/>
      <c r="H172" s="63"/>
      <c r="I172" s="63"/>
      <c r="J172" s="133"/>
      <c r="K172" s="133"/>
      <c r="L172" s="133"/>
    </row>
    <row r="173" spans="1:12" ht="15" x14ac:dyDescent="0.25">
      <c r="A173" s="448" t="s">
        <v>231</v>
      </c>
      <c r="B173" s="448"/>
      <c r="C173" s="448"/>
      <c r="G173" s="62"/>
      <c r="H173" s="63"/>
      <c r="I173" s="63"/>
      <c r="J173" s="133"/>
      <c r="K173" s="133"/>
      <c r="L173" s="133"/>
    </row>
    <row r="174" spans="1:12" ht="14.25" x14ac:dyDescent="0.2">
      <c r="A174" s="238" t="s">
        <v>360</v>
      </c>
      <c r="B174" s="257"/>
      <c r="C174" s="258"/>
      <c r="D174" s="259"/>
      <c r="E174" s="86"/>
      <c r="F174" s="260"/>
      <c r="G174" s="118">
        <v>10</v>
      </c>
      <c r="H174" s="116"/>
      <c r="I174" s="116"/>
      <c r="J174" s="117">
        <f t="shared" ref="J174:J182" si="63">IF(H174=" ",0,(IF(I174=" ",0,G174*H174*I174)))</f>
        <v>0</v>
      </c>
      <c r="K174" s="117">
        <f t="shared" ref="K174:K208" si="64">0.22*J174</f>
        <v>0</v>
      </c>
      <c r="L174" s="117">
        <f t="shared" ref="L174:L182" si="65">K174+J174</f>
        <v>0</v>
      </c>
    </row>
    <row r="175" spans="1:12" ht="14.25" x14ac:dyDescent="0.2">
      <c r="A175" s="77" t="s">
        <v>372</v>
      </c>
      <c r="B175" s="261"/>
      <c r="C175" s="262"/>
      <c r="D175" s="261"/>
      <c r="E175" s="68"/>
      <c r="F175" s="235"/>
      <c r="G175" s="119">
        <v>6</v>
      </c>
      <c r="H175" s="116"/>
      <c r="I175" s="116"/>
      <c r="J175" s="117">
        <f t="shared" si="63"/>
        <v>0</v>
      </c>
      <c r="K175" s="129">
        <f t="shared" si="64"/>
        <v>0</v>
      </c>
      <c r="L175" s="117">
        <f t="shared" si="65"/>
        <v>0</v>
      </c>
    </row>
    <row r="176" spans="1:12" ht="14.25" x14ac:dyDescent="0.2">
      <c r="A176" s="77" t="s">
        <v>373</v>
      </c>
      <c r="B176" s="261"/>
      <c r="C176" s="262"/>
      <c r="D176" s="261"/>
      <c r="E176" s="68"/>
      <c r="F176" s="235"/>
      <c r="G176" s="119">
        <v>8</v>
      </c>
      <c r="H176" s="116"/>
      <c r="I176" s="116"/>
      <c r="J176" s="117">
        <f t="shared" si="63"/>
        <v>0</v>
      </c>
      <c r="K176" s="129">
        <f t="shared" si="64"/>
        <v>0</v>
      </c>
      <c r="L176" s="117">
        <f t="shared" si="65"/>
        <v>0</v>
      </c>
    </row>
    <row r="177" spans="1:12" ht="14.25" x14ac:dyDescent="0.2">
      <c r="A177" s="77" t="s">
        <v>361</v>
      </c>
      <c r="B177" s="261"/>
      <c r="C177" s="262"/>
      <c r="D177" s="261"/>
      <c r="E177" s="68"/>
      <c r="F177" s="235"/>
      <c r="G177" s="119">
        <v>14</v>
      </c>
      <c r="H177" s="116"/>
      <c r="I177" s="116"/>
      <c r="J177" s="117">
        <f t="shared" si="63"/>
        <v>0</v>
      </c>
      <c r="K177" s="129">
        <f t="shared" si="64"/>
        <v>0</v>
      </c>
      <c r="L177" s="117">
        <f t="shared" si="65"/>
        <v>0</v>
      </c>
    </row>
    <row r="178" spans="1:12" ht="14.25" x14ac:dyDescent="0.2">
      <c r="A178" s="77" t="s">
        <v>362</v>
      </c>
      <c r="B178" s="261"/>
      <c r="C178" s="262"/>
      <c r="D178" s="261"/>
      <c r="E178" s="68"/>
      <c r="F178" s="235"/>
      <c r="G178" s="119">
        <v>12</v>
      </c>
      <c r="H178" s="116"/>
      <c r="I178" s="116"/>
      <c r="J178" s="117">
        <f t="shared" si="63"/>
        <v>0</v>
      </c>
      <c r="K178" s="129">
        <f t="shared" si="64"/>
        <v>0</v>
      </c>
      <c r="L178" s="117">
        <f t="shared" si="65"/>
        <v>0</v>
      </c>
    </row>
    <row r="179" spans="1:12" ht="14.25" x14ac:dyDescent="0.2">
      <c r="A179" s="77" t="s">
        <v>363</v>
      </c>
      <c r="B179" s="261"/>
      <c r="C179" s="262"/>
      <c r="D179" s="261"/>
      <c r="E179" s="68"/>
      <c r="F179" s="235"/>
      <c r="G179" s="119">
        <v>12</v>
      </c>
      <c r="H179" s="116"/>
      <c r="I179" s="116"/>
      <c r="J179" s="117">
        <f t="shared" si="63"/>
        <v>0</v>
      </c>
      <c r="K179" s="129">
        <f t="shared" si="64"/>
        <v>0</v>
      </c>
      <c r="L179" s="117">
        <f t="shared" si="65"/>
        <v>0</v>
      </c>
    </row>
    <row r="180" spans="1:12" ht="14.25" x14ac:dyDescent="0.2">
      <c r="A180" s="77" t="s">
        <v>364</v>
      </c>
      <c r="B180" s="261"/>
      <c r="C180" s="262"/>
      <c r="D180" s="261"/>
      <c r="E180" s="68"/>
      <c r="F180" s="235"/>
      <c r="G180" s="119">
        <v>8</v>
      </c>
      <c r="H180" s="116"/>
      <c r="I180" s="116"/>
      <c r="J180" s="117">
        <f t="shared" si="63"/>
        <v>0</v>
      </c>
      <c r="K180" s="129">
        <f t="shared" si="64"/>
        <v>0</v>
      </c>
      <c r="L180" s="117">
        <f t="shared" si="65"/>
        <v>0</v>
      </c>
    </row>
    <row r="181" spans="1:12" ht="14.25" x14ac:dyDescent="0.2">
      <c r="A181" s="77" t="s">
        <v>365</v>
      </c>
      <c r="B181" s="261"/>
      <c r="C181" s="262"/>
      <c r="D181" s="261"/>
      <c r="E181" s="68"/>
      <c r="F181" s="235"/>
      <c r="G181" s="119">
        <v>10</v>
      </c>
      <c r="H181" s="116"/>
      <c r="I181" s="116"/>
      <c r="J181" s="117">
        <f>IF(H181=" ",0,(IF(I181=" ",0,G181*H181*I181)))</f>
        <v>0</v>
      </c>
      <c r="K181" s="129">
        <f t="shared" si="64"/>
        <v>0</v>
      </c>
      <c r="L181" s="117">
        <f t="shared" si="65"/>
        <v>0</v>
      </c>
    </row>
    <row r="182" spans="1:12" ht="14.25" x14ac:dyDescent="0.2">
      <c r="A182" s="77" t="s">
        <v>366</v>
      </c>
      <c r="B182" s="261"/>
      <c r="C182" s="262"/>
      <c r="D182" s="261"/>
      <c r="E182" s="68"/>
      <c r="F182" s="235"/>
      <c r="G182" s="119">
        <v>12</v>
      </c>
      <c r="H182" s="116"/>
      <c r="I182" s="116"/>
      <c r="J182" s="117">
        <f t="shared" si="63"/>
        <v>0</v>
      </c>
      <c r="K182" s="129">
        <f t="shared" si="64"/>
        <v>0</v>
      </c>
      <c r="L182" s="117">
        <f t="shared" si="65"/>
        <v>0</v>
      </c>
    </row>
    <row r="183" spans="1:12" ht="14.25" x14ac:dyDescent="0.2">
      <c r="A183" s="77" t="s">
        <v>367</v>
      </c>
      <c r="B183" s="261"/>
      <c r="C183" s="262"/>
      <c r="D183" s="261"/>
      <c r="E183" s="68"/>
      <c r="F183" s="235"/>
      <c r="G183" s="119">
        <v>5</v>
      </c>
      <c r="H183" s="116"/>
      <c r="I183" s="116"/>
      <c r="J183" s="117">
        <f t="shared" ref="J183:J208" si="66">IF(H183=" ",0,(IF(I183=" ",0,G183*H183*I183)))</f>
        <v>0</v>
      </c>
      <c r="K183" s="129">
        <f t="shared" si="64"/>
        <v>0</v>
      </c>
      <c r="L183" s="117">
        <f t="shared" ref="L183:L208" si="67">K183+J183</f>
        <v>0</v>
      </c>
    </row>
    <row r="184" spans="1:12" ht="14.25" x14ac:dyDescent="0.2">
      <c r="A184" s="77" t="s">
        <v>726</v>
      </c>
      <c r="B184" s="261"/>
      <c r="C184" s="262"/>
      <c r="D184" s="261"/>
      <c r="E184" s="68"/>
      <c r="F184" s="235"/>
      <c r="G184" s="119">
        <v>6</v>
      </c>
      <c r="H184" s="116"/>
      <c r="I184" s="116"/>
      <c r="J184" s="117">
        <f t="shared" ref="J184" si="68">IF(H184=" ",0,(IF(I184=" ",0,G184*H184*I184)))</f>
        <v>0</v>
      </c>
      <c r="K184" s="129">
        <f t="shared" ref="K184" si="69">0.22*J184</f>
        <v>0</v>
      </c>
      <c r="L184" s="117">
        <f t="shared" ref="L184" si="70">K184+J184</f>
        <v>0</v>
      </c>
    </row>
    <row r="185" spans="1:12" ht="14.25" x14ac:dyDescent="0.2">
      <c r="A185" s="77" t="s">
        <v>374</v>
      </c>
      <c r="B185" s="261"/>
      <c r="C185" s="262"/>
      <c r="D185" s="261"/>
      <c r="E185" s="68"/>
      <c r="F185" s="235"/>
      <c r="G185" s="119">
        <v>2</v>
      </c>
      <c r="H185" s="116"/>
      <c r="I185" s="116"/>
      <c r="J185" s="117">
        <f t="shared" si="66"/>
        <v>0</v>
      </c>
      <c r="K185" s="129">
        <f t="shared" si="64"/>
        <v>0</v>
      </c>
      <c r="L185" s="117">
        <f t="shared" si="67"/>
        <v>0</v>
      </c>
    </row>
    <row r="186" spans="1:12" ht="14.25" x14ac:dyDescent="0.2">
      <c r="A186" s="77" t="s">
        <v>375</v>
      </c>
      <c r="B186" s="261"/>
      <c r="C186" s="262"/>
      <c r="D186" s="261"/>
      <c r="E186" s="68"/>
      <c r="F186" s="235"/>
      <c r="G186" s="119">
        <v>3</v>
      </c>
      <c r="H186" s="116"/>
      <c r="I186" s="116"/>
      <c r="J186" s="117">
        <f t="shared" si="66"/>
        <v>0</v>
      </c>
      <c r="K186" s="129">
        <f t="shared" si="64"/>
        <v>0</v>
      </c>
      <c r="L186" s="117">
        <f t="shared" si="67"/>
        <v>0</v>
      </c>
    </row>
    <row r="187" spans="1:12" ht="14.25" x14ac:dyDescent="0.2">
      <c r="A187" s="77" t="s">
        <v>371</v>
      </c>
      <c r="B187" s="261"/>
      <c r="C187" s="262"/>
      <c r="D187" s="261"/>
      <c r="E187" s="68"/>
      <c r="F187" s="235"/>
      <c r="G187" s="119">
        <v>5</v>
      </c>
      <c r="H187" s="116"/>
      <c r="I187" s="116"/>
      <c r="J187" s="117">
        <f t="shared" si="66"/>
        <v>0</v>
      </c>
      <c r="K187" s="129">
        <f t="shared" si="64"/>
        <v>0</v>
      </c>
      <c r="L187" s="117">
        <f t="shared" si="67"/>
        <v>0</v>
      </c>
    </row>
    <row r="188" spans="1:12" ht="14.25" x14ac:dyDescent="0.2">
      <c r="A188" s="77" t="s">
        <v>369</v>
      </c>
      <c r="B188" s="261"/>
      <c r="C188" s="262"/>
      <c r="D188" s="261"/>
      <c r="E188" s="68"/>
      <c r="F188" s="235"/>
      <c r="G188" s="119">
        <v>4</v>
      </c>
      <c r="H188" s="116"/>
      <c r="I188" s="116"/>
      <c r="J188" s="117">
        <f t="shared" si="66"/>
        <v>0</v>
      </c>
      <c r="K188" s="129">
        <f t="shared" si="64"/>
        <v>0</v>
      </c>
      <c r="L188" s="117">
        <f t="shared" si="67"/>
        <v>0</v>
      </c>
    </row>
    <row r="189" spans="1:12" ht="14.25" x14ac:dyDescent="0.2">
      <c r="A189" s="77" t="s">
        <v>370</v>
      </c>
      <c r="B189" s="261"/>
      <c r="C189" s="262"/>
      <c r="D189" s="261"/>
      <c r="E189" s="68"/>
      <c r="F189" s="235"/>
      <c r="G189" s="119">
        <v>4</v>
      </c>
      <c r="H189" s="116"/>
      <c r="I189" s="116"/>
      <c r="J189" s="117">
        <f t="shared" si="66"/>
        <v>0</v>
      </c>
      <c r="K189" s="129">
        <f t="shared" si="64"/>
        <v>0</v>
      </c>
      <c r="L189" s="117">
        <f t="shared" si="67"/>
        <v>0</v>
      </c>
    </row>
    <row r="190" spans="1:12" ht="14.25" x14ac:dyDescent="0.2">
      <c r="A190" s="77" t="s">
        <v>376</v>
      </c>
      <c r="B190" s="261"/>
      <c r="C190" s="262"/>
      <c r="D190" s="261"/>
      <c r="E190" s="68"/>
      <c r="F190" s="235"/>
      <c r="G190" s="119">
        <v>3</v>
      </c>
      <c r="H190" s="116"/>
      <c r="I190" s="116"/>
      <c r="J190" s="117">
        <f t="shared" si="66"/>
        <v>0</v>
      </c>
      <c r="K190" s="129">
        <f t="shared" si="64"/>
        <v>0</v>
      </c>
      <c r="L190" s="117">
        <f t="shared" si="67"/>
        <v>0</v>
      </c>
    </row>
    <row r="191" spans="1:12" ht="14.25" x14ac:dyDescent="0.2">
      <c r="A191" s="77" t="s">
        <v>377</v>
      </c>
      <c r="B191" s="261"/>
      <c r="C191" s="262"/>
      <c r="D191" s="261"/>
      <c r="E191" s="68"/>
      <c r="F191" s="235"/>
      <c r="G191" s="119">
        <v>3</v>
      </c>
      <c r="H191" s="116"/>
      <c r="I191" s="116"/>
      <c r="J191" s="117">
        <f t="shared" si="66"/>
        <v>0</v>
      </c>
      <c r="K191" s="129">
        <f t="shared" si="64"/>
        <v>0</v>
      </c>
      <c r="L191" s="117">
        <f t="shared" si="67"/>
        <v>0</v>
      </c>
    </row>
    <row r="192" spans="1:12" ht="14.25" x14ac:dyDescent="0.2">
      <c r="A192" s="77" t="s">
        <v>378</v>
      </c>
      <c r="B192" s="261"/>
      <c r="C192" s="262"/>
      <c r="D192" s="261"/>
      <c r="E192" s="68"/>
      <c r="F192" s="235"/>
      <c r="G192" s="119">
        <v>4</v>
      </c>
      <c r="H192" s="116"/>
      <c r="I192" s="116"/>
      <c r="J192" s="117">
        <f t="shared" si="66"/>
        <v>0</v>
      </c>
      <c r="K192" s="129">
        <f t="shared" si="64"/>
        <v>0</v>
      </c>
      <c r="L192" s="117">
        <f t="shared" si="67"/>
        <v>0</v>
      </c>
    </row>
    <row r="193" spans="1:12" ht="14.25" x14ac:dyDescent="0.2">
      <c r="A193" s="77" t="s">
        <v>895</v>
      </c>
      <c r="B193" s="263"/>
      <c r="C193" s="264"/>
      <c r="D193" s="263"/>
      <c r="E193" s="86"/>
      <c r="F193" s="265"/>
      <c r="G193" s="119">
        <v>10</v>
      </c>
      <c r="H193" s="116"/>
      <c r="I193" s="116"/>
      <c r="J193" s="117">
        <f t="shared" ref="J193:J197" si="71">IF(H193=" ",0,(IF(I193=" ",0,G193*H193*I193)))</f>
        <v>0</v>
      </c>
      <c r="K193" s="129">
        <f t="shared" ref="K193:K197" si="72">0.22*J193</f>
        <v>0</v>
      </c>
      <c r="L193" s="117">
        <f t="shared" ref="L193:L197" si="73">K193+J193</f>
        <v>0</v>
      </c>
    </row>
    <row r="194" spans="1:12" ht="14.25" x14ac:dyDescent="0.2">
      <c r="A194" s="77" t="s">
        <v>896</v>
      </c>
      <c r="B194" s="263"/>
      <c r="C194" s="264"/>
      <c r="D194" s="263"/>
      <c r="E194" s="86"/>
      <c r="F194" s="265"/>
      <c r="G194" s="119">
        <v>6</v>
      </c>
      <c r="H194" s="116"/>
      <c r="I194" s="116"/>
      <c r="J194" s="117">
        <f t="shared" si="71"/>
        <v>0</v>
      </c>
      <c r="K194" s="129">
        <f t="shared" si="72"/>
        <v>0</v>
      </c>
      <c r="L194" s="117">
        <f t="shared" si="73"/>
        <v>0</v>
      </c>
    </row>
    <row r="195" spans="1:12" ht="14.25" x14ac:dyDescent="0.2">
      <c r="A195" s="77" t="s">
        <v>897</v>
      </c>
      <c r="B195" s="263"/>
      <c r="C195" s="264"/>
      <c r="D195" s="263"/>
      <c r="E195" s="86"/>
      <c r="F195" s="265"/>
      <c r="G195" s="119">
        <v>5</v>
      </c>
      <c r="H195" s="116"/>
      <c r="I195" s="116"/>
      <c r="J195" s="117">
        <f t="shared" si="71"/>
        <v>0</v>
      </c>
      <c r="K195" s="129">
        <f t="shared" si="72"/>
        <v>0</v>
      </c>
      <c r="L195" s="117">
        <f t="shared" si="73"/>
        <v>0</v>
      </c>
    </row>
    <row r="196" spans="1:12" ht="14.25" x14ac:dyDescent="0.2">
      <c r="A196" s="77" t="s">
        <v>898</v>
      </c>
      <c r="B196" s="263"/>
      <c r="C196" s="264"/>
      <c r="D196" s="263"/>
      <c r="E196" s="86"/>
      <c r="F196" s="265"/>
      <c r="G196" s="119">
        <v>4</v>
      </c>
      <c r="H196" s="116"/>
      <c r="I196" s="116"/>
      <c r="J196" s="117">
        <f t="shared" si="71"/>
        <v>0</v>
      </c>
      <c r="K196" s="129">
        <f t="shared" si="72"/>
        <v>0</v>
      </c>
      <c r="L196" s="117">
        <f t="shared" si="73"/>
        <v>0</v>
      </c>
    </row>
    <row r="197" spans="1:12" ht="14.25" x14ac:dyDescent="0.2">
      <c r="A197" s="77" t="s">
        <v>899</v>
      </c>
      <c r="B197" s="263"/>
      <c r="C197" s="264"/>
      <c r="D197" s="263"/>
      <c r="E197" s="86"/>
      <c r="F197" s="265"/>
      <c r="G197" s="119">
        <v>6</v>
      </c>
      <c r="H197" s="116"/>
      <c r="I197" s="116"/>
      <c r="J197" s="117">
        <f t="shared" si="71"/>
        <v>0</v>
      </c>
      <c r="K197" s="129">
        <f t="shared" si="72"/>
        <v>0</v>
      </c>
      <c r="L197" s="117">
        <f t="shared" si="73"/>
        <v>0</v>
      </c>
    </row>
    <row r="198" spans="1:12" ht="14.25" x14ac:dyDescent="0.2">
      <c r="A198" s="238" t="s">
        <v>368</v>
      </c>
      <c r="B198" s="263"/>
      <c r="C198" s="264"/>
      <c r="D198" s="263"/>
      <c r="E198" s="86"/>
      <c r="F198" s="265"/>
      <c r="G198" s="247">
        <v>4</v>
      </c>
      <c r="H198" s="116"/>
      <c r="I198" s="116"/>
      <c r="J198" s="117">
        <f t="shared" si="66"/>
        <v>0</v>
      </c>
      <c r="K198" s="129">
        <f t="shared" si="64"/>
        <v>0</v>
      </c>
      <c r="L198" s="117">
        <f t="shared" si="67"/>
        <v>0</v>
      </c>
    </row>
    <row r="199" spans="1:12" ht="14.25" x14ac:dyDescent="0.2">
      <c r="A199" s="77" t="s">
        <v>727</v>
      </c>
      <c r="B199" s="261"/>
      <c r="C199" s="262"/>
      <c r="D199" s="261"/>
      <c r="E199" s="68"/>
      <c r="F199" s="265"/>
      <c r="G199" s="118">
        <v>4</v>
      </c>
      <c r="H199" s="116"/>
      <c r="I199" s="116"/>
      <c r="J199" s="117">
        <f t="shared" ref="J199" si="74">IF(H199=" ",0,(IF(I199=" ",0,G199*H199*I199)))</f>
        <v>0</v>
      </c>
      <c r="K199" s="129">
        <f t="shared" ref="K199" si="75">0.22*J199</f>
        <v>0</v>
      </c>
      <c r="L199" s="117">
        <f t="shared" ref="L199" si="76">K199+J199</f>
        <v>0</v>
      </c>
    </row>
    <row r="200" spans="1:12" ht="13.5" customHeight="1" x14ac:dyDescent="0.2">
      <c r="A200" s="77" t="s">
        <v>379</v>
      </c>
      <c r="B200" s="261"/>
      <c r="C200" s="262"/>
      <c r="D200" s="261"/>
      <c r="E200" s="68"/>
      <c r="F200" s="235"/>
      <c r="G200" s="247">
        <v>1</v>
      </c>
      <c r="H200" s="116"/>
      <c r="I200" s="116"/>
      <c r="J200" s="117">
        <f t="shared" si="66"/>
        <v>0</v>
      </c>
      <c r="K200" s="129">
        <f t="shared" si="64"/>
        <v>0</v>
      </c>
      <c r="L200" s="117">
        <f t="shared" si="67"/>
        <v>0</v>
      </c>
    </row>
    <row r="201" spans="1:12" ht="13.5" customHeight="1" x14ac:dyDescent="0.2">
      <c r="A201" s="77" t="s">
        <v>380</v>
      </c>
      <c r="B201" s="261"/>
      <c r="C201" s="262"/>
      <c r="D201" s="261"/>
      <c r="E201" s="68"/>
      <c r="F201" s="235"/>
      <c r="G201" s="247">
        <v>1</v>
      </c>
      <c r="H201" s="116"/>
      <c r="I201" s="116"/>
      <c r="J201" s="117">
        <f t="shared" si="66"/>
        <v>0</v>
      </c>
      <c r="K201" s="129">
        <f t="shared" si="64"/>
        <v>0</v>
      </c>
      <c r="L201" s="117">
        <f t="shared" si="67"/>
        <v>0</v>
      </c>
    </row>
    <row r="202" spans="1:12" ht="13.5" customHeight="1" x14ac:dyDescent="0.2">
      <c r="A202" s="77" t="s">
        <v>381</v>
      </c>
      <c r="B202" s="261"/>
      <c r="C202" s="262"/>
      <c r="D202" s="261"/>
      <c r="E202" s="68"/>
      <c r="F202" s="235"/>
      <c r="G202" s="247">
        <v>3</v>
      </c>
      <c r="H202" s="116"/>
      <c r="I202" s="116"/>
      <c r="J202" s="117">
        <f t="shared" si="66"/>
        <v>0</v>
      </c>
      <c r="K202" s="129">
        <f t="shared" si="64"/>
        <v>0</v>
      </c>
      <c r="L202" s="117">
        <f t="shared" si="67"/>
        <v>0</v>
      </c>
    </row>
    <row r="203" spans="1:12" ht="13.5" customHeight="1" x14ac:dyDescent="0.2">
      <c r="A203" s="77" t="s">
        <v>382</v>
      </c>
      <c r="B203" s="261"/>
      <c r="C203" s="262"/>
      <c r="D203" s="261"/>
      <c r="E203" s="68"/>
      <c r="F203" s="235"/>
      <c r="G203" s="247">
        <v>1</v>
      </c>
      <c r="H203" s="116"/>
      <c r="I203" s="116"/>
      <c r="J203" s="117">
        <f t="shared" si="66"/>
        <v>0</v>
      </c>
      <c r="K203" s="129">
        <f t="shared" si="64"/>
        <v>0</v>
      </c>
      <c r="L203" s="117">
        <f t="shared" si="67"/>
        <v>0</v>
      </c>
    </row>
    <row r="204" spans="1:12" ht="13.5" customHeight="1" x14ac:dyDescent="0.2">
      <c r="A204" s="77" t="s">
        <v>383</v>
      </c>
      <c r="B204" s="261"/>
      <c r="C204" s="262"/>
      <c r="D204" s="261"/>
      <c r="E204" s="68"/>
      <c r="F204" s="235"/>
      <c r="G204" s="318">
        <v>1</v>
      </c>
      <c r="H204" s="116"/>
      <c r="I204" s="116"/>
      <c r="J204" s="117">
        <f t="shared" si="66"/>
        <v>0</v>
      </c>
      <c r="K204" s="129">
        <f t="shared" si="64"/>
        <v>0</v>
      </c>
      <c r="L204" s="117">
        <f t="shared" si="67"/>
        <v>0</v>
      </c>
    </row>
    <row r="205" spans="1:12" ht="13.5" customHeight="1" x14ac:dyDescent="0.2">
      <c r="A205" s="77" t="s">
        <v>385</v>
      </c>
      <c r="B205" s="261"/>
      <c r="C205" s="262"/>
      <c r="D205" s="261"/>
      <c r="E205" s="68"/>
      <c r="F205" s="235"/>
      <c r="G205" s="247">
        <v>1</v>
      </c>
      <c r="H205" s="116"/>
      <c r="I205" s="116"/>
      <c r="J205" s="117">
        <f t="shared" si="66"/>
        <v>0</v>
      </c>
      <c r="K205" s="129">
        <f t="shared" si="64"/>
        <v>0</v>
      </c>
      <c r="L205" s="117">
        <f t="shared" si="67"/>
        <v>0</v>
      </c>
    </row>
    <row r="206" spans="1:12" ht="13.5" customHeight="1" x14ac:dyDescent="0.2">
      <c r="A206" s="77" t="s">
        <v>384</v>
      </c>
      <c r="B206" s="261"/>
      <c r="C206" s="262"/>
      <c r="D206" s="261"/>
      <c r="E206" s="68"/>
      <c r="F206" s="235"/>
      <c r="G206" s="247">
        <v>1</v>
      </c>
      <c r="H206" s="116"/>
      <c r="I206" s="116"/>
      <c r="J206" s="117">
        <f t="shared" si="66"/>
        <v>0</v>
      </c>
      <c r="K206" s="129">
        <f t="shared" si="64"/>
        <v>0</v>
      </c>
      <c r="L206" s="117">
        <f t="shared" si="67"/>
        <v>0</v>
      </c>
    </row>
    <row r="207" spans="1:12" ht="13.5" customHeight="1" x14ac:dyDescent="0.2">
      <c r="A207" s="77" t="s">
        <v>386</v>
      </c>
      <c r="B207" s="261"/>
      <c r="C207" s="262"/>
      <c r="D207" s="261"/>
      <c r="E207" s="68"/>
      <c r="F207" s="235"/>
      <c r="G207" s="247">
        <v>1</v>
      </c>
      <c r="H207" s="116"/>
      <c r="I207" s="116"/>
      <c r="J207" s="117">
        <f t="shared" si="66"/>
        <v>0</v>
      </c>
      <c r="K207" s="129">
        <f t="shared" si="64"/>
        <v>0</v>
      </c>
      <c r="L207" s="117">
        <f t="shared" si="67"/>
        <v>0</v>
      </c>
    </row>
    <row r="208" spans="1:12" ht="13.5" customHeight="1" x14ac:dyDescent="0.2">
      <c r="A208" s="77" t="s">
        <v>387</v>
      </c>
      <c r="B208" s="261"/>
      <c r="C208" s="262"/>
      <c r="D208" s="261"/>
      <c r="E208" s="68"/>
      <c r="F208" s="235"/>
      <c r="G208" s="247">
        <v>3</v>
      </c>
      <c r="H208" s="116"/>
      <c r="I208" s="116"/>
      <c r="J208" s="117">
        <f t="shared" si="66"/>
        <v>0</v>
      </c>
      <c r="K208" s="129">
        <f t="shared" si="64"/>
        <v>0</v>
      </c>
      <c r="L208" s="117">
        <f t="shared" si="67"/>
        <v>0</v>
      </c>
    </row>
    <row r="209" spans="1:12" ht="13.5" customHeight="1" x14ac:dyDescent="0.2">
      <c r="D209" s="60"/>
      <c r="F209" s="234"/>
      <c r="H209" s="63"/>
      <c r="I209" s="63"/>
      <c r="J209" s="133"/>
      <c r="K209" s="133"/>
      <c r="L209" s="133"/>
    </row>
    <row r="210" spans="1:12" ht="13.5" customHeight="1" x14ac:dyDescent="0.25">
      <c r="A210" s="446" t="s">
        <v>158</v>
      </c>
      <c r="B210" s="446"/>
      <c r="C210" s="446"/>
      <c r="D210" s="446"/>
      <c r="F210" s="249"/>
      <c r="G210" s="62"/>
      <c r="H210" s="63"/>
      <c r="I210" s="63"/>
      <c r="J210" s="133"/>
      <c r="K210" s="133"/>
      <c r="L210" s="133"/>
    </row>
    <row r="211" spans="1:12" ht="13.5" customHeight="1" x14ac:dyDescent="0.2">
      <c r="A211" s="77" t="s">
        <v>159</v>
      </c>
      <c r="B211" s="68"/>
      <c r="C211" s="68"/>
      <c r="D211" s="68"/>
      <c r="E211" s="134"/>
      <c r="F211" s="134" t="s">
        <v>160</v>
      </c>
      <c r="G211" s="118">
        <v>2</v>
      </c>
      <c r="H211" s="116"/>
      <c r="I211" s="116"/>
      <c r="J211" s="117">
        <f t="shared" ref="J211:J225" si="77">IF(H211=" ",0,(IF(I211=" ",0,G211*H211*I211)))</f>
        <v>0</v>
      </c>
      <c r="K211" s="117">
        <f t="shared" ref="K211:K233" si="78">0.22*J211</f>
        <v>0</v>
      </c>
      <c r="L211" s="117">
        <f t="shared" ref="L211:L225" si="79">K211+J211</f>
        <v>0</v>
      </c>
    </row>
    <row r="212" spans="1:12" ht="13.5" customHeight="1" x14ac:dyDescent="0.2">
      <c r="A212" s="121" t="s">
        <v>161</v>
      </c>
      <c r="B212" s="67"/>
      <c r="C212" s="67"/>
      <c r="D212" s="68"/>
      <c r="E212" s="135"/>
      <c r="F212" s="135" t="s">
        <v>162</v>
      </c>
      <c r="G212" s="119">
        <v>2</v>
      </c>
      <c r="H212" s="116"/>
      <c r="I212" s="116"/>
      <c r="J212" s="117">
        <f t="shared" si="77"/>
        <v>0</v>
      </c>
      <c r="K212" s="129">
        <f t="shared" si="78"/>
        <v>0</v>
      </c>
      <c r="L212" s="117">
        <f t="shared" si="79"/>
        <v>0</v>
      </c>
    </row>
    <row r="213" spans="1:12" x14ac:dyDescent="0.2">
      <c r="A213" s="121" t="s">
        <v>163</v>
      </c>
      <c r="B213" s="67"/>
      <c r="C213" s="67"/>
      <c r="D213" s="68"/>
      <c r="E213" s="131"/>
      <c r="F213" s="131"/>
      <c r="G213" s="119">
        <v>2</v>
      </c>
      <c r="H213" s="116"/>
      <c r="I213" s="116"/>
      <c r="J213" s="117">
        <f t="shared" si="77"/>
        <v>0</v>
      </c>
      <c r="K213" s="129">
        <f t="shared" si="78"/>
        <v>0</v>
      </c>
      <c r="L213" s="117">
        <f t="shared" si="79"/>
        <v>0</v>
      </c>
    </row>
    <row r="214" spans="1:12" x14ac:dyDescent="0.2">
      <c r="A214" s="121" t="s">
        <v>164</v>
      </c>
      <c r="B214" s="67"/>
      <c r="C214" s="67"/>
      <c r="D214" s="68"/>
      <c r="E214" s="131"/>
      <c r="F214" s="131"/>
      <c r="G214" s="119">
        <v>1</v>
      </c>
      <c r="H214" s="116"/>
      <c r="I214" s="116"/>
      <c r="J214" s="117">
        <f t="shared" si="77"/>
        <v>0</v>
      </c>
      <c r="K214" s="129">
        <f t="shared" si="78"/>
        <v>0</v>
      </c>
      <c r="L214" s="117">
        <f t="shared" si="79"/>
        <v>0</v>
      </c>
    </row>
    <row r="215" spans="1:12" s="416" customFormat="1" x14ac:dyDescent="0.2">
      <c r="A215" s="77" t="s">
        <v>900</v>
      </c>
      <c r="B215" s="68"/>
      <c r="C215" s="68"/>
      <c r="D215" s="417" t="s">
        <v>901</v>
      </c>
      <c r="E215" s="134"/>
      <c r="F215" s="134"/>
      <c r="G215" s="119">
        <v>3</v>
      </c>
      <c r="H215" s="116"/>
      <c r="I215" s="116"/>
      <c r="J215" s="117">
        <f t="shared" si="77"/>
        <v>0</v>
      </c>
      <c r="K215" s="129">
        <f t="shared" si="78"/>
        <v>0</v>
      </c>
      <c r="L215" s="117">
        <f t="shared" si="79"/>
        <v>0</v>
      </c>
    </row>
    <row r="216" spans="1:12" x14ac:dyDescent="0.2">
      <c r="A216" s="77" t="s">
        <v>165</v>
      </c>
      <c r="B216" s="68"/>
      <c r="C216" s="68"/>
      <c r="D216" s="68"/>
      <c r="E216" s="134"/>
      <c r="F216" s="134" t="s">
        <v>160</v>
      </c>
      <c r="G216" s="119">
        <v>2</v>
      </c>
      <c r="H216" s="116"/>
      <c r="I216" s="116"/>
      <c r="J216" s="117">
        <f t="shared" si="77"/>
        <v>0</v>
      </c>
      <c r="K216" s="129">
        <f t="shared" si="78"/>
        <v>0</v>
      </c>
      <c r="L216" s="117">
        <f t="shared" si="79"/>
        <v>0</v>
      </c>
    </row>
    <row r="217" spans="1:12" x14ac:dyDescent="0.2">
      <c r="A217" s="77" t="s">
        <v>593</v>
      </c>
      <c r="B217" s="68"/>
      <c r="C217" s="68"/>
      <c r="D217" s="68"/>
      <c r="E217" s="134"/>
      <c r="F217" s="134" t="s">
        <v>166</v>
      </c>
      <c r="G217" s="119">
        <v>2</v>
      </c>
      <c r="H217" s="116"/>
      <c r="I217" s="116"/>
      <c r="J217" s="117">
        <f t="shared" si="77"/>
        <v>0</v>
      </c>
      <c r="K217" s="129">
        <f t="shared" si="78"/>
        <v>0</v>
      </c>
      <c r="L217" s="117">
        <f t="shared" si="79"/>
        <v>0</v>
      </c>
    </row>
    <row r="218" spans="1:12" x14ac:dyDescent="0.2">
      <c r="A218" s="77" t="s">
        <v>594</v>
      </c>
      <c r="E218" s="266"/>
      <c r="F218" s="266" t="s">
        <v>467</v>
      </c>
      <c r="G218" s="119">
        <v>2</v>
      </c>
      <c r="H218" s="116"/>
      <c r="I218" s="116"/>
      <c r="J218" s="117">
        <f t="shared" si="77"/>
        <v>0</v>
      </c>
      <c r="K218" s="129">
        <f t="shared" si="78"/>
        <v>0</v>
      </c>
      <c r="L218" s="117">
        <f t="shared" si="79"/>
        <v>0</v>
      </c>
    </row>
    <row r="219" spans="1:12" x14ac:dyDescent="0.2">
      <c r="A219" s="77" t="s">
        <v>595</v>
      </c>
      <c r="B219" s="68"/>
      <c r="C219" s="68"/>
      <c r="D219" s="68"/>
      <c r="E219" s="134"/>
      <c r="F219" s="134" t="s">
        <v>167</v>
      </c>
      <c r="G219" s="119">
        <v>2</v>
      </c>
      <c r="H219" s="116"/>
      <c r="I219" s="116"/>
      <c r="J219" s="117">
        <f t="shared" si="77"/>
        <v>0</v>
      </c>
      <c r="K219" s="129">
        <f t="shared" si="78"/>
        <v>0</v>
      </c>
      <c r="L219" s="117">
        <f t="shared" si="79"/>
        <v>0</v>
      </c>
    </row>
    <row r="220" spans="1:12" x14ac:dyDescent="0.2">
      <c r="A220" s="77" t="s">
        <v>596</v>
      </c>
      <c r="B220" s="68"/>
      <c r="C220" s="134"/>
      <c r="E220" s="134"/>
      <c r="F220" s="134" t="s">
        <v>168</v>
      </c>
      <c r="G220" s="119">
        <v>2</v>
      </c>
      <c r="H220" s="116"/>
      <c r="I220" s="116"/>
      <c r="J220" s="117">
        <f t="shared" si="77"/>
        <v>0</v>
      </c>
      <c r="K220" s="129">
        <f t="shared" si="78"/>
        <v>0</v>
      </c>
      <c r="L220" s="117">
        <f t="shared" si="79"/>
        <v>0</v>
      </c>
    </row>
    <row r="221" spans="1:12" x14ac:dyDescent="0.2">
      <c r="A221" s="77" t="s">
        <v>169</v>
      </c>
      <c r="B221" s="68"/>
      <c r="C221" s="68"/>
      <c r="D221" s="195" t="s">
        <v>170</v>
      </c>
      <c r="E221" s="135"/>
      <c r="F221" s="135" t="s">
        <v>171</v>
      </c>
      <c r="G221" s="119">
        <v>3</v>
      </c>
      <c r="H221" s="116"/>
      <c r="I221" s="116"/>
      <c r="J221" s="117">
        <f t="shared" si="77"/>
        <v>0</v>
      </c>
      <c r="K221" s="129">
        <f t="shared" si="78"/>
        <v>0</v>
      </c>
      <c r="L221" s="117">
        <f t="shared" si="79"/>
        <v>0</v>
      </c>
    </row>
    <row r="222" spans="1:12" x14ac:dyDescent="0.2">
      <c r="A222" s="237" t="s">
        <v>172</v>
      </c>
      <c r="D222" s="195" t="s">
        <v>170</v>
      </c>
      <c r="E222" s="233"/>
      <c r="F222" s="233" t="s">
        <v>168</v>
      </c>
      <c r="G222" s="119">
        <v>3</v>
      </c>
      <c r="H222" s="116"/>
      <c r="I222" s="116"/>
      <c r="J222" s="117">
        <f t="shared" si="77"/>
        <v>0</v>
      </c>
      <c r="K222" s="129">
        <f t="shared" si="78"/>
        <v>0</v>
      </c>
      <c r="L222" s="117">
        <f t="shared" si="79"/>
        <v>0</v>
      </c>
    </row>
    <row r="223" spans="1:12" x14ac:dyDescent="0.2">
      <c r="A223" s="77" t="s">
        <v>173</v>
      </c>
      <c r="B223" s="68"/>
      <c r="C223" s="68"/>
      <c r="D223" s="68"/>
      <c r="E223" s="134"/>
      <c r="F223" s="134" t="s">
        <v>174</v>
      </c>
      <c r="G223" s="119">
        <v>2</v>
      </c>
      <c r="H223" s="116"/>
      <c r="I223" s="116"/>
      <c r="J223" s="117">
        <f t="shared" si="77"/>
        <v>0</v>
      </c>
      <c r="K223" s="129">
        <f t="shared" si="78"/>
        <v>0</v>
      </c>
      <c r="L223" s="117">
        <f t="shared" si="79"/>
        <v>0</v>
      </c>
    </row>
    <row r="224" spans="1:12" x14ac:dyDescent="0.2">
      <c r="A224" s="237" t="s">
        <v>175</v>
      </c>
      <c r="C224" s="68"/>
      <c r="D224" s="68"/>
      <c r="E224" s="134"/>
      <c r="F224" s="134" t="s">
        <v>174</v>
      </c>
      <c r="G224" s="119">
        <v>2</v>
      </c>
      <c r="H224" s="116"/>
      <c r="I224" s="116"/>
      <c r="J224" s="117">
        <f t="shared" si="77"/>
        <v>0</v>
      </c>
      <c r="K224" s="129">
        <f t="shared" si="78"/>
        <v>0</v>
      </c>
      <c r="L224" s="117">
        <f t="shared" si="79"/>
        <v>0</v>
      </c>
    </row>
    <row r="225" spans="1:12" x14ac:dyDescent="0.2">
      <c r="A225" s="77" t="s">
        <v>176</v>
      </c>
      <c r="B225" s="68"/>
      <c r="C225" s="68"/>
      <c r="D225" s="68"/>
      <c r="E225" s="134"/>
      <c r="F225" s="134" t="s">
        <v>174</v>
      </c>
      <c r="G225" s="119">
        <v>2</v>
      </c>
      <c r="H225" s="116"/>
      <c r="I225" s="116"/>
      <c r="J225" s="117">
        <f t="shared" si="77"/>
        <v>0</v>
      </c>
      <c r="K225" s="129">
        <f t="shared" si="78"/>
        <v>0</v>
      </c>
      <c r="L225" s="117">
        <f t="shared" si="79"/>
        <v>0</v>
      </c>
    </row>
    <row r="226" spans="1:12" x14ac:dyDescent="0.2">
      <c r="A226" s="77" t="s">
        <v>177</v>
      </c>
      <c r="B226" s="68"/>
      <c r="C226" s="68"/>
      <c r="D226" s="68"/>
      <c r="E226" s="134"/>
      <c r="F226" s="134" t="s">
        <v>178</v>
      </c>
      <c r="G226" s="119">
        <v>2</v>
      </c>
      <c r="H226" s="116"/>
      <c r="I226" s="116"/>
      <c r="J226" s="117">
        <f t="shared" ref="J226:J233" si="80">IF(H226=" ",0,(IF(I226=" ",0,G226*H226*I226)))</f>
        <v>0</v>
      </c>
      <c r="K226" s="129">
        <f t="shared" si="78"/>
        <v>0</v>
      </c>
      <c r="L226" s="117">
        <f t="shared" ref="L226:L233" si="81">K226+J226</f>
        <v>0</v>
      </c>
    </row>
    <row r="227" spans="1:12" ht="13.5" customHeight="1" x14ac:dyDescent="0.2">
      <c r="A227" s="77" t="s">
        <v>179</v>
      </c>
      <c r="B227" s="68"/>
      <c r="C227" s="68"/>
      <c r="D227" s="68"/>
      <c r="E227" s="134"/>
      <c r="F227" s="134" t="s">
        <v>178</v>
      </c>
      <c r="G227" s="119">
        <v>2</v>
      </c>
      <c r="H227" s="116"/>
      <c r="I227" s="116"/>
      <c r="J227" s="117">
        <f t="shared" si="80"/>
        <v>0</v>
      </c>
      <c r="K227" s="129">
        <f t="shared" si="78"/>
        <v>0</v>
      </c>
      <c r="L227" s="117">
        <f t="shared" si="81"/>
        <v>0</v>
      </c>
    </row>
    <row r="228" spans="1:12" ht="13.5" customHeight="1" x14ac:dyDescent="0.2">
      <c r="A228" s="77" t="s">
        <v>180</v>
      </c>
      <c r="B228" s="68"/>
      <c r="C228" s="68"/>
      <c r="D228" s="68"/>
      <c r="E228" s="134"/>
      <c r="F228" s="134" t="s">
        <v>178</v>
      </c>
      <c r="G228" s="119">
        <v>2</v>
      </c>
      <c r="H228" s="116"/>
      <c r="I228" s="116"/>
      <c r="J228" s="117">
        <f t="shared" si="80"/>
        <v>0</v>
      </c>
      <c r="K228" s="129">
        <f t="shared" si="78"/>
        <v>0</v>
      </c>
      <c r="L228" s="117">
        <f t="shared" si="81"/>
        <v>0</v>
      </c>
    </row>
    <row r="229" spans="1:12" ht="13.5" customHeight="1" x14ac:dyDescent="0.2">
      <c r="A229" s="77" t="s">
        <v>181</v>
      </c>
      <c r="B229" s="68"/>
      <c r="C229" s="68"/>
      <c r="D229" s="68"/>
      <c r="E229" s="134"/>
      <c r="F229" s="134" t="s">
        <v>168</v>
      </c>
      <c r="G229" s="119">
        <v>3</v>
      </c>
      <c r="H229" s="116"/>
      <c r="I229" s="116"/>
      <c r="J229" s="117">
        <f t="shared" si="80"/>
        <v>0</v>
      </c>
      <c r="K229" s="129">
        <f t="shared" si="78"/>
        <v>0</v>
      </c>
      <c r="L229" s="117">
        <f t="shared" si="81"/>
        <v>0</v>
      </c>
    </row>
    <row r="230" spans="1:12" ht="13.5" customHeight="1" x14ac:dyDescent="0.2">
      <c r="A230" s="121" t="s">
        <v>182</v>
      </c>
      <c r="B230" s="67"/>
      <c r="C230" s="67"/>
      <c r="D230" s="68"/>
      <c r="E230" s="134"/>
      <c r="F230" s="134" t="s">
        <v>168</v>
      </c>
      <c r="G230" s="119">
        <v>3</v>
      </c>
      <c r="H230" s="116"/>
      <c r="I230" s="116"/>
      <c r="J230" s="117">
        <f t="shared" si="80"/>
        <v>0</v>
      </c>
      <c r="K230" s="129">
        <f t="shared" si="78"/>
        <v>0</v>
      </c>
      <c r="L230" s="117">
        <f t="shared" si="81"/>
        <v>0</v>
      </c>
    </row>
    <row r="231" spans="1:12" ht="13.5" customHeight="1" x14ac:dyDescent="0.2">
      <c r="A231" s="77" t="s">
        <v>183</v>
      </c>
      <c r="B231" s="68"/>
      <c r="C231" s="68"/>
      <c r="D231" s="68"/>
      <c r="E231" s="134"/>
      <c r="F231" s="134" t="s">
        <v>168</v>
      </c>
      <c r="G231" s="119">
        <v>3</v>
      </c>
      <c r="H231" s="116"/>
      <c r="I231" s="116"/>
      <c r="J231" s="117">
        <f t="shared" si="80"/>
        <v>0</v>
      </c>
      <c r="K231" s="129">
        <f t="shared" si="78"/>
        <v>0</v>
      </c>
      <c r="L231" s="117">
        <f t="shared" si="81"/>
        <v>0</v>
      </c>
    </row>
    <row r="232" spans="1:12" ht="13.5" customHeight="1" x14ac:dyDescent="0.2">
      <c r="A232" s="77" t="s">
        <v>184</v>
      </c>
      <c r="B232" s="68"/>
      <c r="C232" s="68"/>
      <c r="D232" s="68"/>
      <c r="E232" s="195"/>
      <c r="F232" s="231"/>
      <c r="G232" s="119">
        <v>1</v>
      </c>
      <c r="H232" s="116"/>
      <c r="I232" s="116"/>
      <c r="J232" s="117">
        <f t="shared" si="80"/>
        <v>0</v>
      </c>
      <c r="K232" s="129">
        <f t="shared" si="78"/>
        <v>0</v>
      </c>
      <c r="L232" s="117">
        <f t="shared" si="81"/>
        <v>0</v>
      </c>
    </row>
    <row r="233" spans="1:12" ht="13.5" customHeight="1" x14ac:dyDescent="0.2">
      <c r="A233" s="77" t="s">
        <v>185</v>
      </c>
      <c r="B233" s="68"/>
      <c r="C233" s="68"/>
      <c r="D233" s="68"/>
      <c r="E233" s="195"/>
      <c r="F233" s="231"/>
      <c r="G233" s="119">
        <v>1</v>
      </c>
      <c r="H233" s="116"/>
      <c r="I233" s="116"/>
      <c r="J233" s="117">
        <f t="shared" si="80"/>
        <v>0</v>
      </c>
      <c r="K233" s="129">
        <f t="shared" si="78"/>
        <v>0</v>
      </c>
      <c r="L233" s="117">
        <f t="shared" si="81"/>
        <v>0</v>
      </c>
    </row>
    <row r="234" spans="1:12" x14ac:dyDescent="0.2">
      <c r="G234" s="60"/>
      <c r="H234" s="63"/>
      <c r="I234" s="63"/>
      <c r="J234" s="133"/>
      <c r="K234" s="133"/>
      <c r="L234" s="133"/>
    </row>
    <row r="235" spans="1:12" ht="15" x14ac:dyDescent="0.25">
      <c r="A235" s="446" t="s">
        <v>79</v>
      </c>
      <c r="B235" s="446"/>
      <c r="C235" s="87"/>
      <c r="D235" s="87"/>
      <c r="E235" s="87"/>
      <c r="F235" s="267"/>
      <c r="G235" s="215"/>
      <c r="H235" s="63"/>
      <c r="I235" s="63"/>
      <c r="J235" s="133"/>
      <c r="K235" s="133"/>
      <c r="L235" s="133"/>
    </row>
    <row r="236" spans="1:12" ht="13.5" customHeight="1" x14ac:dyDescent="0.2">
      <c r="A236" s="229" t="s">
        <v>186</v>
      </c>
      <c r="B236" s="67"/>
      <c r="C236" s="67"/>
      <c r="D236" s="67"/>
      <c r="E236" s="67"/>
      <c r="F236" s="67"/>
      <c r="G236" s="61"/>
      <c r="H236" s="89"/>
      <c r="I236" s="63"/>
      <c r="J236" s="133"/>
      <c r="K236" s="133"/>
      <c r="L236" s="133"/>
    </row>
    <row r="237" spans="1:12" ht="13.5" customHeight="1" x14ac:dyDescent="0.2">
      <c r="A237" s="237" t="s">
        <v>263</v>
      </c>
      <c r="F237" s="260"/>
      <c r="G237" s="449">
        <v>16</v>
      </c>
      <c r="H237" s="450"/>
      <c r="I237" s="450"/>
      <c r="J237" s="451">
        <f>IF(H237=" ",0,(IF(I237=" ",0,G237*H237*I237)))</f>
        <v>0</v>
      </c>
      <c r="K237" s="451">
        <f>0.22*J237</f>
        <v>0</v>
      </c>
      <c r="L237" s="451">
        <f>K237+J237</f>
        <v>0</v>
      </c>
    </row>
    <row r="238" spans="1:12" ht="13.5" customHeight="1" x14ac:dyDescent="0.2">
      <c r="A238" s="237" t="s">
        <v>262</v>
      </c>
      <c r="F238" s="234"/>
      <c r="G238" s="449"/>
      <c r="H238" s="450"/>
      <c r="I238" s="450"/>
      <c r="J238" s="451"/>
      <c r="K238" s="451"/>
      <c r="L238" s="451"/>
    </row>
    <row r="239" spans="1:12" ht="13.5" customHeight="1" x14ac:dyDescent="0.2">
      <c r="A239" s="237" t="s">
        <v>264</v>
      </c>
      <c r="F239" s="249"/>
      <c r="G239" s="449"/>
      <c r="H239" s="450"/>
      <c r="I239" s="450"/>
      <c r="J239" s="451"/>
      <c r="K239" s="451"/>
      <c r="L239" s="451"/>
    </row>
    <row r="240" spans="1:12" ht="13.5" customHeight="1" x14ac:dyDescent="0.2">
      <c r="A240" s="121" t="s">
        <v>265</v>
      </c>
      <c r="B240" s="67"/>
      <c r="C240" s="67"/>
      <c r="D240" s="67"/>
      <c r="E240" s="67"/>
      <c r="F240" s="268"/>
      <c r="G240" s="449"/>
      <c r="H240" s="450"/>
      <c r="I240" s="450"/>
      <c r="J240" s="451"/>
      <c r="K240" s="451"/>
      <c r="L240" s="451"/>
    </row>
    <row r="241" spans="1:12" ht="13.5" customHeight="1" x14ac:dyDescent="0.2">
      <c r="A241" s="238" t="s">
        <v>187</v>
      </c>
      <c r="F241" s="234"/>
      <c r="G241" s="442">
        <v>5</v>
      </c>
      <c r="H241" s="450"/>
      <c r="I241" s="450"/>
      <c r="J241" s="451">
        <f>IF(H241=" ",0,(IF(I241=" ",0,G241*H241*I241)))</f>
        <v>0</v>
      </c>
      <c r="K241" s="451">
        <f>0.22*J241</f>
        <v>0</v>
      </c>
      <c r="L241" s="451">
        <f>K241+J241</f>
        <v>0</v>
      </c>
    </row>
    <row r="242" spans="1:12" ht="13.5" customHeight="1" x14ac:dyDescent="0.2">
      <c r="A242" s="121" t="s">
        <v>188</v>
      </c>
      <c r="B242" s="67"/>
      <c r="C242" s="67"/>
      <c r="D242" s="67"/>
      <c r="E242" s="67"/>
      <c r="F242" s="249"/>
      <c r="G242" s="443"/>
      <c r="H242" s="450"/>
      <c r="I242" s="450"/>
      <c r="J242" s="451"/>
      <c r="K242" s="451"/>
      <c r="L242" s="451"/>
    </row>
    <row r="243" spans="1:12" ht="13.5" customHeight="1" x14ac:dyDescent="0.2">
      <c r="A243" s="237" t="s">
        <v>80</v>
      </c>
      <c r="F243" s="260"/>
      <c r="G243" s="449">
        <v>8</v>
      </c>
      <c r="H243" s="450"/>
      <c r="I243" s="450"/>
      <c r="J243" s="451">
        <f>IF(H243=" ",0,(IF(I243=" ",0,G243*H243*I243)))</f>
        <v>0</v>
      </c>
      <c r="K243" s="435">
        <f>0.22*J243</f>
        <v>0</v>
      </c>
      <c r="L243" s="435">
        <f>K243+J243</f>
        <v>0</v>
      </c>
    </row>
    <row r="244" spans="1:12" ht="13.5" customHeight="1" x14ac:dyDescent="0.2">
      <c r="A244" s="237" t="s">
        <v>189</v>
      </c>
      <c r="F244" s="249"/>
      <c r="G244" s="449"/>
      <c r="H244" s="450"/>
      <c r="I244" s="450"/>
      <c r="J244" s="451"/>
      <c r="K244" s="435"/>
      <c r="L244" s="435"/>
    </row>
    <row r="245" spans="1:12" ht="13.5" customHeight="1" x14ac:dyDescent="0.2">
      <c r="A245" s="121" t="s">
        <v>190</v>
      </c>
      <c r="B245" s="67"/>
      <c r="C245" s="67"/>
      <c r="D245" s="67"/>
      <c r="E245" s="67"/>
      <c r="F245" s="268"/>
      <c r="G245" s="449"/>
      <c r="H245" s="450"/>
      <c r="I245" s="450"/>
      <c r="J245" s="451"/>
      <c r="K245" s="435"/>
      <c r="L245" s="435"/>
    </row>
    <row r="246" spans="1:12" ht="13.5" customHeight="1" x14ac:dyDescent="0.2">
      <c r="A246" s="237" t="s">
        <v>81</v>
      </c>
      <c r="F246" s="234"/>
      <c r="G246" s="449">
        <v>8</v>
      </c>
      <c r="H246" s="450"/>
      <c r="I246" s="450"/>
      <c r="J246" s="435">
        <f>IF(H246=" ",0,(IF(I246=" ",0,G246*H246*I246)))</f>
        <v>0</v>
      </c>
      <c r="K246" s="435">
        <f>0.22*J246</f>
        <v>0</v>
      </c>
      <c r="L246" s="435">
        <f>K246+J246</f>
        <v>0</v>
      </c>
    </row>
    <row r="247" spans="1:12" ht="13.5" customHeight="1" x14ac:dyDescent="0.2">
      <c r="A247" s="121" t="s">
        <v>191</v>
      </c>
      <c r="B247" s="67"/>
      <c r="C247" s="67"/>
      <c r="D247" s="67"/>
      <c r="E247" s="67"/>
      <c r="F247" s="268"/>
      <c r="G247" s="449"/>
      <c r="H247" s="450"/>
      <c r="I247" s="450"/>
      <c r="J247" s="435"/>
      <c r="K247" s="435"/>
      <c r="L247" s="435"/>
    </row>
    <row r="248" spans="1:12" ht="13.5" customHeight="1" x14ac:dyDescent="0.2">
      <c r="A248" s="436" t="s">
        <v>728</v>
      </c>
      <c r="B248" s="437"/>
      <c r="C248" s="437"/>
      <c r="D248" s="437"/>
      <c r="E248" s="437"/>
      <c r="F248" s="438"/>
      <c r="G248" s="442">
        <v>9</v>
      </c>
      <c r="H248" s="444"/>
      <c r="I248" s="444"/>
      <c r="J248" s="435">
        <f>IF(H248=" ",0,(IF(I248=" ",0,G248*H248*I248)))</f>
        <v>0</v>
      </c>
      <c r="K248" s="435">
        <f>0.22*J248</f>
        <v>0</v>
      </c>
      <c r="L248" s="435">
        <f>K248+J248</f>
        <v>0</v>
      </c>
    </row>
    <row r="249" spans="1:12" ht="13.5" customHeight="1" x14ac:dyDescent="0.2">
      <c r="A249" s="439"/>
      <c r="B249" s="440"/>
      <c r="C249" s="440"/>
      <c r="D249" s="440"/>
      <c r="E249" s="440"/>
      <c r="F249" s="441"/>
      <c r="G249" s="443"/>
      <c r="H249" s="445"/>
      <c r="I249" s="445"/>
      <c r="J249" s="435"/>
      <c r="K249" s="435"/>
      <c r="L249" s="435"/>
    </row>
    <row r="250" spans="1:12" ht="13.5" customHeight="1" x14ac:dyDescent="0.2">
      <c r="G250" s="60"/>
      <c r="H250" s="63"/>
      <c r="I250" s="63"/>
      <c r="J250" s="133"/>
      <c r="K250" s="133"/>
      <c r="L250" s="133"/>
    </row>
    <row r="251" spans="1:12" ht="13.5" customHeight="1" x14ac:dyDescent="0.2">
      <c r="A251" s="269" t="s">
        <v>192</v>
      </c>
      <c r="B251" s="67"/>
      <c r="C251" s="220"/>
      <c r="D251" s="67"/>
      <c r="E251" s="67"/>
      <c r="F251" s="234"/>
      <c r="G251" s="58"/>
      <c r="H251" s="63"/>
      <c r="I251" s="63"/>
      <c r="J251" s="133"/>
      <c r="K251" s="133"/>
      <c r="L251" s="133"/>
    </row>
    <row r="252" spans="1:12" ht="13.5" customHeight="1" x14ac:dyDescent="0.2">
      <c r="A252" s="77" t="s">
        <v>388</v>
      </c>
      <c r="B252" s="68"/>
      <c r="C252" s="68"/>
      <c r="D252" s="68"/>
      <c r="E252" s="68"/>
      <c r="F252" s="230"/>
      <c r="G252" s="118">
        <v>2</v>
      </c>
      <c r="H252" s="116"/>
      <c r="I252" s="116"/>
      <c r="J252" s="117">
        <f t="shared" ref="J252:J260" si="82">IF(H252=" ",0,(IF(I252=" ",0,G252*H252*I252)))</f>
        <v>0</v>
      </c>
      <c r="K252" s="117">
        <f>0.22*J252</f>
        <v>0</v>
      </c>
      <c r="L252" s="117">
        <f t="shared" ref="L252:L260" si="83">K252+J252</f>
        <v>0</v>
      </c>
    </row>
    <row r="253" spans="1:12" ht="13.5" customHeight="1" x14ac:dyDescent="0.2">
      <c r="A253" s="77" t="s">
        <v>389</v>
      </c>
      <c r="B253" s="68"/>
      <c r="C253" s="68"/>
      <c r="D253" s="68"/>
      <c r="E253" s="68"/>
      <c r="F253" s="234"/>
      <c r="G253" s="119">
        <v>2</v>
      </c>
      <c r="H253" s="116"/>
      <c r="I253" s="116"/>
      <c r="J253" s="117">
        <f t="shared" si="82"/>
        <v>0</v>
      </c>
      <c r="K253" s="117">
        <f t="shared" ref="K253:K262" si="84">0.22*J253</f>
        <v>0</v>
      </c>
      <c r="L253" s="117">
        <f t="shared" si="83"/>
        <v>0</v>
      </c>
    </row>
    <row r="254" spans="1:12" ht="13.5" customHeight="1" x14ac:dyDescent="0.2">
      <c r="A254" s="77" t="s">
        <v>390</v>
      </c>
      <c r="B254" s="68"/>
      <c r="C254" s="68"/>
      <c r="D254" s="68"/>
      <c r="E254" s="68"/>
      <c r="F254" s="230"/>
      <c r="G254" s="119">
        <v>2</v>
      </c>
      <c r="H254" s="116"/>
      <c r="I254" s="116"/>
      <c r="J254" s="117">
        <f t="shared" si="82"/>
        <v>0</v>
      </c>
      <c r="K254" s="117">
        <f t="shared" si="84"/>
        <v>0</v>
      </c>
      <c r="L254" s="117">
        <f t="shared" si="83"/>
        <v>0</v>
      </c>
    </row>
    <row r="255" spans="1:12" ht="13.5" customHeight="1" x14ac:dyDescent="0.2">
      <c r="A255" s="77" t="s">
        <v>391</v>
      </c>
      <c r="B255" s="68"/>
      <c r="C255" s="68"/>
      <c r="D255" s="68"/>
      <c r="E255" s="68"/>
      <c r="F255" s="234"/>
      <c r="G255" s="119">
        <v>2</v>
      </c>
      <c r="H255" s="116"/>
      <c r="I255" s="116"/>
      <c r="J255" s="117">
        <f t="shared" si="82"/>
        <v>0</v>
      </c>
      <c r="K255" s="117">
        <f t="shared" si="84"/>
        <v>0</v>
      </c>
      <c r="L255" s="117">
        <f t="shared" si="83"/>
        <v>0</v>
      </c>
    </row>
    <row r="256" spans="1:12" ht="13.5" customHeight="1" x14ac:dyDescent="0.2">
      <c r="A256" s="77" t="s">
        <v>392</v>
      </c>
      <c r="B256" s="68"/>
      <c r="C256" s="68"/>
      <c r="D256" s="68"/>
      <c r="E256" s="68"/>
      <c r="F256" s="230"/>
      <c r="G256" s="119">
        <v>3</v>
      </c>
      <c r="H256" s="116"/>
      <c r="I256" s="116"/>
      <c r="J256" s="117">
        <f t="shared" si="82"/>
        <v>0</v>
      </c>
      <c r="K256" s="117">
        <f t="shared" si="84"/>
        <v>0</v>
      </c>
      <c r="L256" s="117">
        <f t="shared" si="83"/>
        <v>0</v>
      </c>
    </row>
    <row r="257" spans="1:12" ht="13.5" customHeight="1" x14ac:dyDescent="0.2">
      <c r="A257" s="77" t="s">
        <v>393</v>
      </c>
      <c r="B257" s="68"/>
      <c r="C257" s="126"/>
      <c r="D257" s="68"/>
      <c r="E257" s="126"/>
      <c r="F257" s="230"/>
      <c r="G257" s="119">
        <v>4</v>
      </c>
      <c r="H257" s="116"/>
      <c r="I257" s="116"/>
      <c r="J257" s="117">
        <f t="shared" si="82"/>
        <v>0</v>
      </c>
      <c r="K257" s="117">
        <f t="shared" si="84"/>
        <v>0</v>
      </c>
      <c r="L257" s="117">
        <f t="shared" si="83"/>
        <v>0</v>
      </c>
    </row>
    <row r="258" spans="1:12" ht="13.5" customHeight="1" x14ac:dyDescent="0.2">
      <c r="A258" s="77" t="s">
        <v>394</v>
      </c>
      <c r="B258" s="68"/>
      <c r="C258" s="126"/>
      <c r="D258" s="68"/>
      <c r="E258" s="126"/>
      <c r="F258" s="235"/>
      <c r="G258" s="119">
        <v>3</v>
      </c>
      <c r="H258" s="116"/>
      <c r="I258" s="116"/>
      <c r="J258" s="117">
        <f t="shared" si="82"/>
        <v>0</v>
      </c>
      <c r="K258" s="117">
        <f t="shared" si="84"/>
        <v>0</v>
      </c>
      <c r="L258" s="117">
        <f t="shared" si="83"/>
        <v>0</v>
      </c>
    </row>
    <row r="259" spans="1:12" ht="13.5" customHeight="1" x14ac:dyDescent="0.2">
      <c r="A259" s="77" t="s">
        <v>395</v>
      </c>
      <c r="B259" s="68"/>
      <c r="C259" s="126"/>
      <c r="D259" s="68"/>
      <c r="E259" s="126"/>
      <c r="F259" s="235"/>
      <c r="G259" s="119">
        <v>3</v>
      </c>
      <c r="H259" s="116"/>
      <c r="I259" s="116"/>
      <c r="J259" s="117">
        <f t="shared" si="82"/>
        <v>0</v>
      </c>
      <c r="K259" s="117">
        <f t="shared" si="84"/>
        <v>0</v>
      </c>
      <c r="L259" s="117">
        <f t="shared" si="83"/>
        <v>0</v>
      </c>
    </row>
    <row r="260" spans="1:12" ht="13.5" customHeight="1" x14ac:dyDescent="0.2">
      <c r="A260" s="77" t="s">
        <v>396</v>
      </c>
      <c r="B260" s="68"/>
      <c r="C260" s="126"/>
      <c r="D260" s="68"/>
      <c r="E260" s="126"/>
      <c r="F260" s="235"/>
      <c r="G260" s="119">
        <v>4</v>
      </c>
      <c r="H260" s="116"/>
      <c r="I260" s="116"/>
      <c r="J260" s="117">
        <f t="shared" si="82"/>
        <v>0</v>
      </c>
      <c r="K260" s="117">
        <f t="shared" si="84"/>
        <v>0</v>
      </c>
      <c r="L260" s="117">
        <f t="shared" si="83"/>
        <v>0</v>
      </c>
    </row>
    <row r="261" spans="1:12" ht="13.5" customHeight="1" x14ac:dyDescent="0.2">
      <c r="A261" s="77" t="s">
        <v>397</v>
      </c>
      <c r="B261" s="68"/>
      <c r="C261" s="126"/>
      <c r="D261" s="68"/>
      <c r="E261" s="126"/>
      <c r="F261" s="235"/>
      <c r="G261" s="119">
        <v>2</v>
      </c>
      <c r="H261" s="116"/>
      <c r="I261" s="116"/>
      <c r="J261" s="117">
        <f>IF(H261=" ",0,(IF(I261=" ",0,G261*H261*I261)))</f>
        <v>0</v>
      </c>
      <c r="K261" s="117">
        <f t="shared" si="84"/>
        <v>0</v>
      </c>
      <c r="L261" s="117">
        <f>K261+J261</f>
        <v>0</v>
      </c>
    </row>
    <row r="262" spans="1:12" ht="13.5" customHeight="1" x14ac:dyDescent="0.2">
      <c r="A262" s="77" t="s">
        <v>398</v>
      </c>
      <c r="B262" s="68"/>
      <c r="C262" s="126"/>
      <c r="D262" s="68"/>
      <c r="E262" s="126"/>
      <c r="F262" s="235"/>
      <c r="G262" s="119">
        <v>2</v>
      </c>
      <c r="H262" s="116"/>
      <c r="I262" s="116"/>
      <c r="J262" s="117">
        <f>IF(H262=" ",0,(IF(I262=" ",0,G262*H262*I262)))</f>
        <v>0</v>
      </c>
      <c r="K262" s="117">
        <f t="shared" si="84"/>
        <v>0</v>
      </c>
      <c r="L262" s="117">
        <f>K262+J262</f>
        <v>0</v>
      </c>
    </row>
    <row r="263" spans="1:12" ht="13.5" customHeight="1" x14ac:dyDescent="0.2">
      <c r="C263" s="90"/>
      <c r="E263" s="90"/>
      <c r="F263" s="234"/>
      <c r="G263" s="58"/>
      <c r="H263" s="63"/>
      <c r="I263" s="63"/>
      <c r="J263" s="64"/>
      <c r="K263" s="64"/>
      <c r="L263" s="64"/>
    </row>
    <row r="264" spans="1:12" ht="13.5" customHeight="1" x14ac:dyDescent="0.25">
      <c r="A264" s="446" t="s">
        <v>193</v>
      </c>
      <c r="B264" s="446"/>
      <c r="F264" s="249"/>
      <c r="G264" s="236"/>
      <c r="H264" s="63"/>
      <c r="I264" s="63"/>
      <c r="J264" s="133"/>
      <c r="K264" s="133"/>
      <c r="L264" s="133"/>
    </row>
    <row r="265" spans="1:12" x14ac:dyDescent="0.2">
      <c r="A265" s="69" t="s">
        <v>195</v>
      </c>
      <c r="F265" s="249"/>
      <c r="G265" s="236"/>
      <c r="H265" s="63"/>
      <c r="I265" s="63"/>
      <c r="J265" s="133"/>
      <c r="K265" s="133"/>
      <c r="L265" s="133"/>
    </row>
    <row r="266" spans="1:12" ht="14.25" x14ac:dyDescent="0.2">
      <c r="A266" s="77" t="s">
        <v>212</v>
      </c>
      <c r="B266" s="68"/>
      <c r="C266" s="68"/>
      <c r="D266" s="68"/>
      <c r="E266" s="68" t="s">
        <v>194</v>
      </c>
      <c r="F266" s="225"/>
      <c r="G266" s="247">
        <v>10</v>
      </c>
      <c r="H266" s="116"/>
      <c r="I266" s="116"/>
      <c r="J266" s="117">
        <f t="shared" ref="J266:J272" si="85">IF(H266=" ",0,(IF(I266=" ",0,G266*H266*I266)))</f>
        <v>0</v>
      </c>
      <c r="K266" s="117">
        <f t="shared" ref="K266:K280" si="86">0.22*J266</f>
        <v>0</v>
      </c>
      <c r="L266" s="117">
        <f>K266+J266</f>
        <v>0</v>
      </c>
    </row>
    <row r="267" spans="1:12" ht="14.25" x14ac:dyDescent="0.2">
      <c r="A267" s="77" t="s">
        <v>212</v>
      </c>
      <c r="B267" s="68"/>
      <c r="C267" s="68"/>
      <c r="D267" s="68"/>
      <c r="E267" s="68" t="s">
        <v>196</v>
      </c>
      <c r="F267" s="225"/>
      <c r="G267" s="247">
        <v>7</v>
      </c>
      <c r="H267" s="116"/>
      <c r="I267" s="116"/>
      <c r="J267" s="117">
        <f t="shared" si="85"/>
        <v>0</v>
      </c>
      <c r="K267" s="117">
        <f t="shared" si="86"/>
        <v>0</v>
      </c>
      <c r="L267" s="117">
        <f t="shared" ref="L267:L272" si="87">K267+J267</f>
        <v>0</v>
      </c>
    </row>
    <row r="268" spans="1:12" ht="14.25" x14ac:dyDescent="0.2">
      <c r="A268" s="237" t="s">
        <v>214</v>
      </c>
      <c r="E268" s="50" t="s">
        <v>194</v>
      </c>
      <c r="F268" s="226"/>
      <c r="G268" s="247">
        <v>10</v>
      </c>
      <c r="H268" s="116"/>
      <c r="I268" s="116"/>
      <c r="J268" s="117">
        <f t="shared" si="85"/>
        <v>0</v>
      </c>
      <c r="K268" s="117">
        <f t="shared" si="86"/>
        <v>0</v>
      </c>
      <c r="L268" s="117">
        <f t="shared" si="87"/>
        <v>0</v>
      </c>
    </row>
    <row r="269" spans="1:12" ht="14.25" x14ac:dyDescent="0.2">
      <c r="A269" s="77" t="s">
        <v>214</v>
      </c>
      <c r="B269" s="68"/>
      <c r="C269" s="68"/>
      <c r="D269" s="68"/>
      <c r="E269" s="68" t="s">
        <v>196</v>
      </c>
      <c r="F269" s="225"/>
      <c r="G269" s="247">
        <v>7</v>
      </c>
      <c r="H269" s="116"/>
      <c r="I269" s="116"/>
      <c r="J269" s="117">
        <f t="shared" si="85"/>
        <v>0</v>
      </c>
      <c r="K269" s="117">
        <f t="shared" si="86"/>
        <v>0</v>
      </c>
      <c r="L269" s="117">
        <f t="shared" si="87"/>
        <v>0</v>
      </c>
    </row>
    <row r="270" spans="1:12" ht="14.25" x14ac:dyDescent="0.2">
      <c r="A270" s="77" t="s">
        <v>213</v>
      </c>
      <c r="B270" s="68"/>
      <c r="C270" s="68"/>
      <c r="D270" s="68"/>
      <c r="E270" s="68" t="s">
        <v>197</v>
      </c>
      <c r="F270" s="230"/>
      <c r="G270" s="119">
        <v>4</v>
      </c>
      <c r="H270" s="116"/>
      <c r="I270" s="116"/>
      <c r="J270" s="117">
        <f t="shared" si="85"/>
        <v>0</v>
      </c>
      <c r="K270" s="117">
        <f t="shared" si="86"/>
        <v>0</v>
      </c>
      <c r="L270" s="117">
        <f t="shared" si="87"/>
        <v>0</v>
      </c>
    </row>
    <row r="271" spans="1:12" ht="14.25" x14ac:dyDescent="0.2">
      <c r="A271" s="77" t="s">
        <v>213</v>
      </c>
      <c r="B271" s="68"/>
      <c r="C271" s="68"/>
      <c r="D271" s="68"/>
      <c r="E271" s="68" t="s">
        <v>196</v>
      </c>
      <c r="F271" s="230"/>
      <c r="G271" s="119">
        <v>2</v>
      </c>
      <c r="H271" s="116"/>
      <c r="I271" s="116"/>
      <c r="J271" s="117">
        <f t="shared" si="85"/>
        <v>0</v>
      </c>
      <c r="K271" s="117">
        <f t="shared" si="86"/>
        <v>0</v>
      </c>
      <c r="L271" s="117">
        <f t="shared" si="87"/>
        <v>0</v>
      </c>
    </row>
    <row r="272" spans="1:12" ht="14.25" x14ac:dyDescent="0.2">
      <c r="A272" s="77" t="s">
        <v>215</v>
      </c>
      <c r="B272" s="68"/>
      <c r="C272" s="68"/>
      <c r="D272" s="68"/>
      <c r="E272" s="68" t="s">
        <v>198</v>
      </c>
      <c r="F272" s="225"/>
      <c r="G272" s="119">
        <v>4</v>
      </c>
      <c r="H272" s="116"/>
      <c r="I272" s="116"/>
      <c r="J272" s="117">
        <f t="shared" si="85"/>
        <v>0</v>
      </c>
      <c r="K272" s="117">
        <f t="shared" si="86"/>
        <v>0</v>
      </c>
      <c r="L272" s="117">
        <f t="shared" si="87"/>
        <v>0</v>
      </c>
    </row>
    <row r="273" spans="1:12" ht="14.25" x14ac:dyDescent="0.2">
      <c r="A273" s="77" t="s">
        <v>266</v>
      </c>
      <c r="B273" s="68"/>
      <c r="C273" s="68"/>
      <c r="D273" s="68"/>
      <c r="E273" s="68" t="s">
        <v>267</v>
      </c>
      <c r="F273" s="230"/>
      <c r="G273" s="119">
        <v>4</v>
      </c>
      <c r="H273" s="116"/>
      <c r="I273" s="116"/>
      <c r="J273" s="117">
        <f>IF(H273=" ",0,(IF(I273=" ",0,G273*H273*I273)))</f>
        <v>0</v>
      </c>
      <c r="K273" s="117">
        <f t="shared" si="86"/>
        <v>0</v>
      </c>
      <c r="L273" s="117">
        <f>K273+J273</f>
        <v>0</v>
      </c>
    </row>
    <row r="274" spans="1:12" ht="14.25" x14ac:dyDescent="0.2">
      <c r="A274" s="77" t="s">
        <v>266</v>
      </c>
      <c r="B274" s="68"/>
      <c r="C274" s="68"/>
      <c r="D274" s="68"/>
      <c r="E274" s="68" t="s">
        <v>268</v>
      </c>
      <c r="F274" s="230"/>
      <c r="G274" s="119">
        <v>4</v>
      </c>
      <c r="H274" s="116"/>
      <c r="I274" s="116"/>
      <c r="J274" s="117">
        <f t="shared" ref="J274:J280" si="88">IF(H274=" ",0,(IF(I274=" ",0,G274*H274*I274)))</f>
        <v>0</v>
      </c>
      <c r="K274" s="117">
        <f t="shared" si="86"/>
        <v>0</v>
      </c>
      <c r="L274" s="117">
        <f>K274+J274</f>
        <v>0</v>
      </c>
    </row>
    <row r="275" spans="1:12" ht="14.25" x14ac:dyDescent="0.2">
      <c r="A275" s="77" t="s">
        <v>266</v>
      </c>
      <c r="B275" s="68"/>
      <c r="C275" s="68"/>
      <c r="D275" s="68"/>
      <c r="E275" s="68" t="s">
        <v>196</v>
      </c>
      <c r="F275" s="230"/>
      <c r="G275" s="119">
        <v>3</v>
      </c>
      <c r="H275" s="116"/>
      <c r="I275" s="116"/>
      <c r="J275" s="117">
        <f t="shared" si="88"/>
        <v>0</v>
      </c>
      <c r="K275" s="117">
        <f t="shared" si="86"/>
        <v>0</v>
      </c>
      <c r="L275" s="117">
        <f t="shared" ref="L275:L280" si="89">K275+J275</f>
        <v>0</v>
      </c>
    </row>
    <row r="276" spans="1:12" ht="14.25" x14ac:dyDescent="0.2">
      <c r="A276" s="237" t="s">
        <v>216</v>
      </c>
      <c r="E276" s="50" t="s">
        <v>199</v>
      </c>
      <c r="F276" s="226"/>
      <c r="G276" s="119">
        <v>2</v>
      </c>
      <c r="H276" s="116"/>
      <c r="I276" s="116"/>
      <c r="J276" s="117">
        <f t="shared" si="88"/>
        <v>0</v>
      </c>
      <c r="K276" s="117">
        <f t="shared" si="86"/>
        <v>0</v>
      </c>
      <c r="L276" s="117">
        <f t="shared" si="89"/>
        <v>0</v>
      </c>
    </row>
    <row r="277" spans="1:12" ht="14.25" x14ac:dyDescent="0.2">
      <c r="A277" s="77" t="s">
        <v>217</v>
      </c>
      <c r="B277" s="68"/>
      <c r="C277" s="68"/>
      <c r="D277" s="68"/>
      <c r="E277" s="68" t="s">
        <v>194</v>
      </c>
      <c r="F277" s="230"/>
      <c r="G277" s="119">
        <v>2</v>
      </c>
      <c r="H277" s="116"/>
      <c r="I277" s="116"/>
      <c r="J277" s="117">
        <f t="shared" si="88"/>
        <v>0</v>
      </c>
      <c r="K277" s="117">
        <f t="shared" si="86"/>
        <v>0</v>
      </c>
      <c r="L277" s="117">
        <f t="shared" si="89"/>
        <v>0</v>
      </c>
    </row>
    <row r="278" spans="1:12" ht="14.25" x14ac:dyDescent="0.2">
      <c r="A278" s="77" t="s">
        <v>217</v>
      </c>
      <c r="B278" s="67"/>
      <c r="C278" s="68"/>
      <c r="D278" s="68"/>
      <c r="E278" s="68" t="s">
        <v>196</v>
      </c>
      <c r="F278" s="239"/>
      <c r="G278" s="118">
        <v>2</v>
      </c>
      <c r="H278" s="116"/>
      <c r="I278" s="116"/>
      <c r="J278" s="117">
        <f t="shared" si="88"/>
        <v>0</v>
      </c>
      <c r="K278" s="117">
        <f t="shared" si="86"/>
        <v>0</v>
      </c>
      <c r="L278" s="117">
        <f t="shared" si="89"/>
        <v>0</v>
      </c>
    </row>
    <row r="279" spans="1:12" x14ac:dyDescent="0.2">
      <c r="A279" s="77" t="s">
        <v>200</v>
      </c>
      <c r="E279" s="50" t="s">
        <v>196</v>
      </c>
      <c r="F279" s="226"/>
      <c r="G279" s="119">
        <v>2</v>
      </c>
      <c r="H279" s="116"/>
      <c r="I279" s="116"/>
      <c r="J279" s="117">
        <f t="shared" si="88"/>
        <v>0</v>
      </c>
      <c r="K279" s="117">
        <f t="shared" si="86"/>
        <v>0</v>
      </c>
      <c r="L279" s="117">
        <f t="shared" si="89"/>
        <v>0</v>
      </c>
    </row>
    <row r="280" spans="1:12" x14ac:dyDescent="0.2">
      <c r="A280" s="77" t="s">
        <v>201</v>
      </c>
      <c r="B280" s="68"/>
      <c r="C280" s="68"/>
      <c r="D280" s="68"/>
      <c r="E280" s="68" t="s">
        <v>196</v>
      </c>
      <c r="F280" s="225"/>
      <c r="G280" s="119">
        <v>2</v>
      </c>
      <c r="H280" s="116"/>
      <c r="I280" s="116"/>
      <c r="J280" s="117">
        <f t="shared" si="88"/>
        <v>0</v>
      </c>
      <c r="K280" s="117">
        <f t="shared" si="86"/>
        <v>0</v>
      </c>
      <c r="L280" s="117">
        <f t="shared" si="89"/>
        <v>0</v>
      </c>
    </row>
    <row r="281" spans="1:12" x14ac:dyDescent="0.2">
      <c r="G281" s="62"/>
      <c r="H281" s="63"/>
      <c r="I281" s="63"/>
      <c r="J281" s="133"/>
      <c r="K281" s="133"/>
      <c r="L281" s="133"/>
    </row>
    <row r="282" spans="1:12" x14ac:dyDescent="0.2">
      <c r="A282" s="69" t="s">
        <v>202</v>
      </c>
      <c r="F282" s="226"/>
      <c r="G282" s="60"/>
      <c r="H282" s="63"/>
      <c r="I282" s="63"/>
      <c r="J282" s="133"/>
      <c r="K282" s="133"/>
      <c r="L282" s="133"/>
    </row>
    <row r="283" spans="1:12" ht="14.25" x14ac:dyDescent="0.2">
      <c r="A283" s="77" t="s">
        <v>218</v>
      </c>
      <c r="B283" s="68"/>
      <c r="C283" s="68"/>
      <c r="D283" s="68"/>
      <c r="E283" s="68" t="s">
        <v>203</v>
      </c>
      <c r="F283" s="225"/>
      <c r="G283" s="118">
        <v>4</v>
      </c>
      <c r="H283" s="116"/>
      <c r="I283" s="116"/>
      <c r="J283" s="117">
        <f>IF(H283=" ",0,(IF(I283=" ",0,G283*H283*I283)))</f>
        <v>0</v>
      </c>
      <c r="K283" s="117">
        <f>0.22*J283</f>
        <v>0</v>
      </c>
      <c r="L283" s="117">
        <f>K283+J283</f>
        <v>0</v>
      </c>
    </row>
    <row r="284" spans="1:12" ht="14.25" x14ac:dyDescent="0.2">
      <c r="A284" s="77" t="s">
        <v>218</v>
      </c>
      <c r="B284" s="68"/>
      <c r="C284" s="68"/>
      <c r="D284" s="68"/>
      <c r="E284" s="68" t="s">
        <v>197</v>
      </c>
      <c r="F284" s="225"/>
      <c r="G284" s="118">
        <v>3</v>
      </c>
      <c r="H284" s="116"/>
      <c r="I284" s="116"/>
      <c r="J284" s="117">
        <f>IF(H284=" ",0,(IF(I284=" ",0,G284*H284*I284)))</f>
        <v>0</v>
      </c>
      <c r="K284" s="117">
        <f>0.22*J284</f>
        <v>0</v>
      </c>
      <c r="L284" s="117">
        <f>K284+J284</f>
        <v>0</v>
      </c>
    </row>
    <row r="285" spans="1:12" x14ac:dyDescent="0.2">
      <c r="F285" s="226"/>
      <c r="G285" s="58"/>
      <c r="H285" s="63"/>
      <c r="I285" s="63"/>
      <c r="J285" s="133"/>
      <c r="K285" s="133"/>
      <c r="L285" s="133"/>
    </row>
    <row r="286" spans="1:12" x14ac:dyDescent="0.2">
      <c r="A286" s="69" t="s">
        <v>204</v>
      </c>
      <c r="G286" s="60"/>
      <c r="H286" s="63"/>
      <c r="I286" s="63"/>
      <c r="J286" s="133"/>
      <c r="K286" s="133"/>
      <c r="L286" s="133"/>
    </row>
    <row r="287" spans="1:12" x14ac:dyDescent="0.2">
      <c r="A287" s="77" t="s">
        <v>205</v>
      </c>
      <c r="B287" s="68"/>
      <c r="C287" s="68"/>
      <c r="D287" s="68"/>
      <c r="E287" s="68"/>
      <c r="F287" s="225"/>
      <c r="G287" s="118">
        <v>6</v>
      </c>
      <c r="H287" s="116"/>
      <c r="I287" s="116"/>
      <c r="J287" s="117">
        <f>IF(H287=" ",0,(IF(I287=" ",0,G287*H287*I287)))</f>
        <v>0</v>
      </c>
      <c r="K287" s="117">
        <f>0.22*J287</f>
        <v>0</v>
      </c>
      <c r="L287" s="117">
        <f>K287+J287</f>
        <v>0</v>
      </c>
    </row>
    <row r="288" spans="1:12" ht="14.25" x14ac:dyDescent="0.2">
      <c r="A288" s="88"/>
      <c r="G288" s="60"/>
      <c r="H288" s="63"/>
      <c r="I288" s="63"/>
      <c r="J288" s="133"/>
      <c r="K288" s="133"/>
      <c r="L288" s="133"/>
    </row>
    <row r="289" spans="1:12" ht="15" x14ac:dyDescent="0.25">
      <c r="A289" s="69" t="s">
        <v>206</v>
      </c>
      <c r="B289" s="87"/>
      <c r="G289" s="60"/>
      <c r="H289" s="63"/>
      <c r="I289" s="63"/>
      <c r="J289" s="133"/>
      <c r="K289" s="133"/>
      <c r="L289" s="133"/>
    </row>
    <row r="290" spans="1:12" x14ac:dyDescent="0.2">
      <c r="A290" s="77" t="s">
        <v>682</v>
      </c>
      <c r="B290" s="68"/>
      <c r="C290" s="68"/>
      <c r="D290" s="68"/>
      <c r="E290" s="134"/>
      <c r="F290" s="230"/>
      <c r="G290" s="118">
        <v>2</v>
      </c>
      <c r="H290" s="116"/>
      <c r="I290" s="116"/>
      <c r="J290" s="117">
        <f t="shared" ref="J290:J295" si="90">IF(H290=" ",0,(IF(I290=" ",0,G290*H290*I290)))</f>
        <v>0</v>
      </c>
      <c r="K290" s="117">
        <f t="shared" ref="K290:K295" si="91">0.22*J290</f>
        <v>0</v>
      </c>
      <c r="L290" s="117">
        <f t="shared" ref="L290:L295" si="92">K290+J290</f>
        <v>0</v>
      </c>
    </row>
    <row r="291" spans="1:12" x14ac:dyDescent="0.2">
      <c r="A291" s="77" t="s">
        <v>681</v>
      </c>
      <c r="B291" s="68"/>
      <c r="C291" s="68"/>
      <c r="D291" s="68"/>
      <c r="E291" s="134"/>
      <c r="F291" s="230"/>
      <c r="G291" s="118">
        <v>3</v>
      </c>
      <c r="H291" s="116"/>
      <c r="I291" s="116"/>
      <c r="J291" s="117">
        <f t="shared" si="90"/>
        <v>0</v>
      </c>
      <c r="K291" s="117">
        <f t="shared" si="91"/>
        <v>0</v>
      </c>
      <c r="L291" s="117">
        <f t="shared" si="92"/>
        <v>0</v>
      </c>
    </row>
    <row r="292" spans="1:12" x14ac:dyDescent="0.2">
      <c r="A292" s="77" t="s">
        <v>224</v>
      </c>
      <c r="B292" s="68"/>
      <c r="C292" s="68"/>
      <c r="D292" s="68"/>
      <c r="E292" s="134"/>
      <c r="F292" s="230"/>
      <c r="G292" s="119">
        <v>5</v>
      </c>
      <c r="H292" s="116"/>
      <c r="I292" s="116"/>
      <c r="J292" s="117">
        <f t="shared" si="90"/>
        <v>0</v>
      </c>
      <c r="K292" s="117">
        <f t="shared" si="91"/>
        <v>0</v>
      </c>
      <c r="L292" s="117">
        <f t="shared" si="92"/>
        <v>0</v>
      </c>
    </row>
    <row r="293" spans="1:12" x14ac:dyDescent="0.2">
      <c r="A293" s="77" t="s">
        <v>222</v>
      </c>
      <c r="B293" s="68"/>
      <c r="C293" s="68"/>
      <c r="D293" s="68"/>
      <c r="E293" s="134"/>
      <c r="F293" s="230"/>
      <c r="G293" s="119">
        <v>10</v>
      </c>
      <c r="H293" s="116"/>
      <c r="I293" s="116"/>
      <c r="J293" s="117">
        <f t="shared" si="90"/>
        <v>0</v>
      </c>
      <c r="K293" s="117">
        <f t="shared" si="91"/>
        <v>0</v>
      </c>
      <c r="L293" s="117">
        <f t="shared" si="92"/>
        <v>0</v>
      </c>
    </row>
    <row r="294" spans="1:12" x14ac:dyDescent="0.2">
      <c r="A294" s="77" t="s">
        <v>223</v>
      </c>
      <c r="B294" s="68"/>
      <c r="C294" s="68"/>
      <c r="D294" s="68"/>
      <c r="E294" s="134"/>
      <c r="F294" s="230"/>
      <c r="G294" s="119">
        <v>16</v>
      </c>
      <c r="H294" s="116"/>
      <c r="I294" s="116"/>
      <c r="J294" s="117">
        <f t="shared" si="90"/>
        <v>0</v>
      </c>
      <c r="K294" s="117">
        <f t="shared" si="91"/>
        <v>0</v>
      </c>
      <c r="L294" s="117">
        <f t="shared" si="92"/>
        <v>0</v>
      </c>
    </row>
    <row r="295" spans="1:12" x14ac:dyDescent="0.2">
      <c r="A295" s="77" t="s">
        <v>400</v>
      </c>
      <c r="B295" s="68"/>
      <c r="C295" s="68"/>
      <c r="D295" s="68"/>
      <c r="E295" s="68"/>
      <c r="F295" s="230"/>
      <c r="G295" s="119">
        <v>32</v>
      </c>
      <c r="H295" s="116"/>
      <c r="I295" s="116"/>
      <c r="J295" s="117">
        <f t="shared" si="90"/>
        <v>0</v>
      </c>
      <c r="K295" s="117">
        <f t="shared" si="91"/>
        <v>0</v>
      </c>
      <c r="L295" s="117">
        <f t="shared" si="92"/>
        <v>0</v>
      </c>
    </row>
    <row r="296" spans="1:12" x14ac:dyDescent="0.2">
      <c r="F296" s="234"/>
      <c r="G296" s="58"/>
      <c r="H296" s="63"/>
      <c r="I296" s="63"/>
      <c r="J296" s="64"/>
      <c r="K296" s="64"/>
      <c r="L296" s="64"/>
    </row>
    <row r="297" spans="1:12" x14ac:dyDescent="0.2">
      <c r="A297" s="69" t="s">
        <v>473</v>
      </c>
      <c r="G297" s="60"/>
      <c r="H297" s="63"/>
      <c r="I297" s="63"/>
      <c r="J297" s="133"/>
      <c r="K297" s="133"/>
      <c r="L297" s="133"/>
    </row>
    <row r="298" spans="1:12" x14ac:dyDescent="0.2">
      <c r="A298" s="77" t="s">
        <v>474</v>
      </c>
      <c r="B298" s="68"/>
      <c r="C298" s="68"/>
      <c r="D298" s="68"/>
      <c r="E298" s="68"/>
      <c r="F298" s="230"/>
      <c r="G298" s="118">
        <v>420</v>
      </c>
      <c r="H298" s="116"/>
      <c r="I298" s="116"/>
      <c r="J298" s="117">
        <f>IF(H298=" ",0,(IF(I298=" ",0,G298*H298*I298)))</f>
        <v>0</v>
      </c>
      <c r="K298" s="117">
        <f>0.22*J298</f>
        <v>0</v>
      </c>
      <c r="L298" s="117">
        <f>K298+J298</f>
        <v>0</v>
      </c>
    </row>
    <row r="299" spans="1:12" x14ac:dyDescent="0.2">
      <c r="F299" s="234"/>
      <c r="G299" s="58"/>
      <c r="H299" s="63"/>
      <c r="I299" s="63"/>
      <c r="J299" s="64"/>
      <c r="K299" s="64"/>
      <c r="L299" s="64"/>
    </row>
    <row r="300" spans="1:12" x14ac:dyDescent="0.2">
      <c r="A300" s="179" t="s">
        <v>614</v>
      </c>
      <c r="B300" s="178"/>
      <c r="F300" s="234"/>
      <c r="G300" s="58"/>
      <c r="H300" s="63"/>
      <c r="I300" s="63"/>
      <c r="J300" s="64"/>
      <c r="K300" s="64"/>
      <c r="L300" s="64"/>
    </row>
    <row r="301" spans="1:12" x14ac:dyDescent="0.2">
      <c r="A301" s="183" t="s">
        <v>615</v>
      </c>
      <c r="B301" s="184"/>
      <c r="C301" s="68"/>
      <c r="D301" s="68"/>
      <c r="E301" s="68"/>
      <c r="F301" s="235"/>
      <c r="G301" s="118">
        <v>18</v>
      </c>
      <c r="H301" s="116"/>
      <c r="I301" s="116"/>
      <c r="J301" s="117">
        <f t="shared" ref="J301:J303" si="93">IF(H301=" ",0,(IF(I301=" ",0,G301*H301*I301)))</f>
        <v>0</v>
      </c>
      <c r="K301" s="117">
        <f t="shared" ref="K301:K303" si="94">0.22*J301</f>
        <v>0</v>
      </c>
      <c r="L301" s="197">
        <f t="shared" ref="L301:L303" si="95">J301+K301</f>
        <v>0</v>
      </c>
    </row>
    <row r="302" spans="1:12" x14ac:dyDescent="0.2">
      <c r="A302" s="183" t="s">
        <v>616</v>
      </c>
      <c r="B302" s="184"/>
      <c r="C302" s="68"/>
      <c r="D302" s="68"/>
      <c r="E302" s="68"/>
      <c r="F302" s="230"/>
      <c r="G302" s="119">
        <v>16</v>
      </c>
      <c r="H302" s="116"/>
      <c r="I302" s="116"/>
      <c r="J302" s="117">
        <f t="shared" si="93"/>
        <v>0</v>
      </c>
      <c r="K302" s="117">
        <f t="shared" si="94"/>
        <v>0</v>
      </c>
      <c r="L302" s="197">
        <f t="shared" si="95"/>
        <v>0</v>
      </c>
    </row>
    <row r="303" spans="1:12" x14ac:dyDescent="0.2">
      <c r="A303" s="183" t="s">
        <v>617</v>
      </c>
      <c r="B303" s="184"/>
      <c r="C303" s="68"/>
      <c r="D303" s="68"/>
      <c r="E303" s="68"/>
      <c r="F303" s="230"/>
      <c r="G303" s="119">
        <v>14</v>
      </c>
      <c r="H303" s="116"/>
      <c r="I303" s="116"/>
      <c r="J303" s="117">
        <f t="shared" si="93"/>
        <v>0</v>
      </c>
      <c r="K303" s="117">
        <f t="shared" si="94"/>
        <v>0</v>
      </c>
      <c r="L303" s="197">
        <f t="shared" si="95"/>
        <v>0</v>
      </c>
    </row>
    <row r="304" spans="1:12" x14ac:dyDescent="0.2">
      <c r="A304" s="77" t="s">
        <v>556</v>
      </c>
      <c r="B304" s="68"/>
      <c r="C304" s="68"/>
      <c r="D304" s="68"/>
      <c r="E304" s="68"/>
      <c r="F304" s="225"/>
      <c r="G304" s="119">
        <v>3</v>
      </c>
      <c r="H304" s="116"/>
      <c r="I304" s="116"/>
      <c r="J304" s="117">
        <f t="shared" ref="J304:J306" si="96">IF(H304=" ",0,(IF(I304=" ",0,G304*H304*I304)))</f>
        <v>0</v>
      </c>
      <c r="K304" s="129">
        <f t="shared" ref="K304:K306" si="97">0.22*J304</f>
        <v>0</v>
      </c>
      <c r="L304" s="197">
        <f t="shared" ref="L304:L306" si="98">J304+K304</f>
        <v>0</v>
      </c>
    </row>
    <row r="305" spans="1:12" x14ac:dyDescent="0.2">
      <c r="A305" s="77" t="s">
        <v>555</v>
      </c>
      <c r="B305" s="68"/>
      <c r="C305" s="68"/>
      <c r="D305" s="68" t="s">
        <v>122</v>
      </c>
      <c r="E305" s="68"/>
      <c r="F305" s="225"/>
      <c r="G305" s="119">
        <v>3</v>
      </c>
      <c r="H305" s="116"/>
      <c r="I305" s="116"/>
      <c r="J305" s="117">
        <f t="shared" si="96"/>
        <v>0</v>
      </c>
      <c r="K305" s="129">
        <f t="shared" si="97"/>
        <v>0</v>
      </c>
      <c r="L305" s="197">
        <f t="shared" si="98"/>
        <v>0</v>
      </c>
    </row>
    <row r="306" spans="1:12" x14ac:dyDescent="0.2">
      <c r="A306" s="77" t="s">
        <v>557</v>
      </c>
      <c r="B306" s="68"/>
      <c r="C306" s="68"/>
      <c r="D306" s="68" t="s">
        <v>123</v>
      </c>
      <c r="E306" s="68"/>
      <c r="F306" s="230"/>
      <c r="G306" s="118">
        <v>3</v>
      </c>
      <c r="H306" s="116"/>
      <c r="I306" s="116"/>
      <c r="J306" s="117">
        <f t="shared" si="96"/>
        <v>0</v>
      </c>
      <c r="K306" s="117">
        <f t="shared" si="97"/>
        <v>0</v>
      </c>
      <c r="L306" s="197">
        <f t="shared" si="98"/>
        <v>0</v>
      </c>
    </row>
    <row r="307" spans="1:12" x14ac:dyDescent="0.2">
      <c r="A307" s="77" t="s">
        <v>902</v>
      </c>
      <c r="B307" s="68"/>
      <c r="C307" s="68"/>
      <c r="D307" s="68"/>
      <c r="E307" s="68"/>
      <c r="F307" s="230"/>
      <c r="G307" s="118">
        <v>6</v>
      </c>
      <c r="H307" s="116"/>
      <c r="I307" s="116"/>
      <c r="J307" s="117">
        <f t="shared" ref="J307" si="99">IF(H307=" ",0,(IF(I307=" ",0,G307*H307*I307)))</f>
        <v>0</v>
      </c>
      <c r="K307" s="117">
        <f t="shared" ref="K307" si="100">0.22*J307</f>
        <v>0</v>
      </c>
      <c r="L307" s="197">
        <f t="shared" ref="L307" si="101">J307+K307</f>
        <v>0</v>
      </c>
    </row>
    <row r="308" spans="1:12" ht="15" customHeight="1" thickBot="1" x14ac:dyDescent="0.25">
      <c r="F308" s="226"/>
      <c r="G308" s="58"/>
      <c r="H308" s="63"/>
      <c r="I308" s="63"/>
      <c r="J308" s="133"/>
      <c r="K308" s="133"/>
      <c r="L308" s="133"/>
    </row>
    <row r="309" spans="1:12" ht="15.75" thickBot="1" x14ac:dyDescent="0.3">
      <c r="J309" s="305" t="s">
        <v>232</v>
      </c>
      <c r="K309" s="306" t="s">
        <v>233</v>
      </c>
      <c r="L309" s="307" t="s">
        <v>110</v>
      </c>
    </row>
    <row r="310" spans="1:12" ht="16.5" thickBot="1" x14ac:dyDescent="0.3">
      <c r="A310" s="240" t="s">
        <v>399</v>
      </c>
      <c r="B310" s="244"/>
      <c r="C310" s="244"/>
      <c r="D310" s="244"/>
      <c r="E310" s="244"/>
      <c r="F310" s="244"/>
      <c r="G310" s="244"/>
      <c r="H310" s="270"/>
      <c r="I310" s="84"/>
      <c r="J310" s="271">
        <f>SUM(J6:J306)</f>
        <v>0</v>
      </c>
      <c r="K310" s="245">
        <f>SUM(K6:K306)</f>
        <v>0</v>
      </c>
      <c r="L310" s="245">
        <f>SUM(L6:L306)</f>
        <v>0</v>
      </c>
    </row>
    <row r="315" spans="1:12" x14ac:dyDescent="0.2">
      <c r="H315" s="50"/>
      <c r="I315" s="50"/>
    </row>
    <row r="316" spans="1:12" x14ac:dyDescent="0.2">
      <c r="H316" s="50"/>
      <c r="I316" s="50"/>
    </row>
    <row r="317" spans="1:12" x14ac:dyDescent="0.2">
      <c r="H317" s="50"/>
      <c r="I317" s="50"/>
    </row>
    <row r="318" spans="1:12" x14ac:dyDescent="0.2">
      <c r="H318" s="50"/>
      <c r="I318" s="50"/>
    </row>
  </sheetData>
  <sheetProtection selectLockedCells="1"/>
  <mergeCells count="38">
    <mergeCell ref="H246:H247"/>
    <mergeCell ref="I246:I247"/>
    <mergeCell ref="J246:J247"/>
    <mergeCell ref="K246:K247"/>
    <mergeCell ref="L246:L247"/>
    <mergeCell ref="I243:I245"/>
    <mergeCell ref="J243:J245"/>
    <mergeCell ref="K243:K245"/>
    <mergeCell ref="L243:L245"/>
    <mergeCell ref="I237:I240"/>
    <mergeCell ref="I241:I242"/>
    <mergeCell ref="J241:J242"/>
    <mergeCell ref="K241:K242"/>
    <mergeCell ref="L241:L242"/>
    <mergeCell ref="J237:J240"/>
    <mergeCell ref="A264:B264"/>
    <mergeCell ref="A1:L1"/>
    <mergeCell ref="A96:B96"/>
    <mergeCell ref="A126:D126"/>
    <mergeCell ref="A173:C173"/>
    <mergeCell ref="A210:D210"/>
    <mergeCell ref="A235:B235"/>
    <mergeCell ref="G237:G240"/>
    <mergeCell ref="G241:G242"/>
    <mergeCell ref="G243:G245"/>
    <mergeCell ref="G246:G247"/>
    <mergeCell ref="H237:H240"/>
    <mergeCell ref="H243:H245"/>
    <mergeCell ref="K237:K240"/>
    <mergeCell ref="L237:L240"/>
    <mergeCell ref="H241:H242"/>
    <mergeCell ref="L248:L249"/>
    <mergeCell ref="A248:F249"/>
    <mergeCell ref="G248:G249"/>
    <mergeCell ref="H248:H249"/>
    <mergeCell ref="I248:I249"/>
    <mergeCell ref="J248:J249"/>
    <mergeCell ref="K248:K249"/>
  </mergeCells>
  <phoneticPr fontId="1" type="noConversion"/>
  <pageMargins left="0.6692913385826772" right="0.74803149606299213" top="0.51181102362204722" bottom="0.39370078740157483" header="0" footer="0"/>
  <pageSetup paperSize="9" scale="77" fitToWidth="0" fitToHeight="0" orientation="landscape" horizontalDpi="4294967293" r:id="rId1"/>
  <headerFooter alignWithMargins="0"/>
  <rowBreaks count="7" manualBreakCount="7">
    <brk id="37" max="11" man="1"/>
    <brk id="94" max="11" man="1"/>
    <brk id="143" max="11" man="1"/>
    <brk id="190" max="11" man="1"/>
    <brk id="242" max="11" man="1"/>
    <brk id="281" max="11" man="1"/>
    <brk id="31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/>
  <dimension ref="A1:P95"/>
  <sheetViews>
    <sheetView view="pageBreakPreview" zoomScaleNormal="100" zoomScaleSheetLayoutView="100" workbookViewId="0">
      <selection activeCell="A72" sqref="A72:L73"/>
    </sheetView>
  </sheetViews>
  <sheetFormatPr defaultColWidth="9.140625" defaultRowHeight="12.75" x14ac:dyDescent="0.2"/>
  <cols>
    <col min="1" max="3" width="9.140625" style="178"/>
    <col min="4" max="4" width="13.7109375" style="185" customWidth="1"/>
    <col min="5" max="5" width="9.140625" style="178"/>
    <col min="6" max="6" width="9.28515625" style="186" customWidth="1"/>
    <col min="7" max="7" width="9.85546875" style="178" customWidth="1"/>
    <col min="8" max="8" width="9.140625" style="178"/>
    <col min="9" max="9" width="9.140625" style="181"/>
    <col min="10" max="10" width="17" style="178" customWidth="1"/>
    <col min="11" max="11" width="16.140625" style="178" customWidth="1"/>
    <col min="12" max="12" width="17.7109375" style="181" customWidth="1"/>
    <col min="13" max="16384" width="9.140625" style="178"/>
  </cols>
  <sheetData>
    <row r="1" spans="1:16" ht="21.75" customHeight="1" x14ac:dyDescent="0.25">
      <c r="A1" s="421" t="s">
        <v>237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50"/>
      <c r="N1" s="50"/>
      <c r="O1" s="50"/>
      <c r="P1" s="50"/>
    </row>
    <row r="2" spans="1:16" x14ac:dyDescent="0.2">
      <c r="A2" s="50"/>
      <c r="B2" s="50"/>
      <c r="C2" s="50"/>
      <c r="D2" s="65"/>
      <c r="E2" s="50"/>
      <c r="F2" s="222"/>
      <c r="G2" s="50"/>
      <c r="H2" s="50"/>
      <c r="I2" s="60"/>
      <c r="J2" s="50"/>
      <c r="K2" s="50"/>
      <c r="L2" s="60"/>
      <c r="M2" s="50"/>
      <c r="N2" s="50"/>
      <c r="O2" s="50"/>
      <c r="P2" s="50"/>
    </row>
    <row r="3" spans="1:16" x14ac:dyDescent="0.2">
      <c r="A3" s="69" t="s">
        <v>117</v>
      </c>
      <c r="B3" s="50"/>
      <c r="C3" s="50"/>
      <c r="D3" s="65"/>
      <c r="E3" s="50"/>
      <c r="F3" s="69" t="s">
        <v>114</v>
      </c>
      <c r="G3" s="50"/>
      <c r="H3" s="50"/>
      <c r="I3" s="60"/>
      <c r="J3" s="223" t="s">
        <v>113</v>
      </c>
      <c r="K3" s="50"/>
      <c r="L3" s="60"/>
      <c r="M3" s="50"/>
      <c r="N3" s="50"/>
      <c r="O3" s="50"/>
      <c r="P3" s="50"/>
    </row>
    <row r="4" spans="1:16" x14ac:dyDescent="0.2">
      <c r="A4" s="94">
        <f>'podatki produkcije'!B6</f>
        <v>0</v>
      </c>
      <c r="B4" s="50"/>
      <c r="C4" s="50"/>
      <c r="D4" s="65"/>
      <c r="E4" s="50"/>
      <c r="F4" s="94">
        <f>'podatki produkcije'!B8</f>
        <v>0</v>
      </c>
      <c r="G4" s="50"/>
      <c r="H4" s="50"/>
      <c r="I4" s="60"/>
      <c r="J4" s="224">
        <f>'podatki produkcije'!B10</f>
        <v>0</v>
      </c>
      <c r="K4" s="50"/>
      <c r="L4" s="60"/>
      <c r="M4" s="50"/>
      <c r="N4" s="50"/>
      <c r="O4" s="50"/>
      <c r="P4" s="50"/>
    </row>
    <row r="5" spans="1:16" x14ac:dyDescent="0.2">
      <c r="A5" s="50"/>
      <c r="B5" s="50"/>
      <c r="C5" s="50"/>
      <c r="D5" s="65"/>
      <c r="E5" s="50"/>
      <c r="F5" s="222"/>
      <c r="G5" s="50"/>
      <c r="H5" s="50"/>
      <c r="I5" s="60"/>
      <c r="J5" s="50"/>
      <c r="K5" s="50"/>
      <c r="L5" s="60"/>
      <c r="M5" s="50"/>
      <c r="N5" s="50"/>
      <c r="O5" s="50"/>
      <c r="P5" s="50"/>
    </row>
    <row r="6" spans="1:16" ht="15" x14ac:dyDescent="0.25">
      <c r="A6" s="87" t="s">
        <v>579</v>
      </c>
      <c r="B6" s="87"/>
      <c r="C6" s="87"/>
      <c r="D6" s="50"/>
      <c r="E6" s="50"/>
      <c r="F6" s="50"/>
      <c r="G6" s="303" t="s">
        <v>92</v>
      </c>
      <c r="H6" s="303" t="s">
        <v>95</v>
      </c>
      <c r="I6" s="303" t="s">
        <v>109</v>
      </c>
      <c r="J6" s="303" t="s">
        <v>96</v>
      </c>
      <c r="K6" s="303" t="s">
        <v>233</v>
      </c>
      <c r="L6" s="304" t="s">
        <v>1</v>
      </c>
      <c r="M6" s="50"/>
      <c r="N6" s="50"/>
      <c r="O6" s="50"/>
      <c r="P6" s="50"/>
    </row>
    <row r="7" spans="1:16" x14ac:dyDescent="0.2">
      <c r="A7" s="77" t="s">
        <v>608</v>
      </c>
      <c r="B7" s="68"/>
      <c r="C7" s="68"/>
      <c r="D7" s="68"/>
      <c r="E7" s="68"/>
      <c r="F7" s="230"/>
      <c r="G7" s="118">
        <v>35</v>
      </c>
      <c r="H7" s="116"/>
      <c r="I7" s="116"/>
      <c r="J7" s="117">
        <f t="shared" ref="J7:J18" si="0">IF(H7=" ",0,(IF(I7=" ",0,G7*H7*I7)))</f>
        <v>0</v>
      </c>
      <c r="K7" s="129">
        <f t="shared" ref="K7:K18" si="1">0.22*J7</f>
        <v>0</v>
      </c>
      <c r="L7" s="197">
        <f t="shared" ref="L7:L18" si="2">J7+K7</f>
        <v>0</v>
      </c>
      <c r="M7" s="50"/>
      <c r="N7" s="50"/>
      <c r="O7" s="50"/>
      <c r="P7" s="50"/>
    </row>
    <row r="8" spans="1:16" x14ac:dyDescent="0.2">
      <c r="A8" s="77" t="s">
        <v>612</v>
      </c>
      <c r="B8" s="68"/>
      <c r="C8" s="68"/>
      <c r="D8" s="68"/>
      <c r="E8" s="68"/>
      <c r="F8" s="230"/>
      <c r="G8" s="118">
        <v>250</v>
      </c>
      <c r="H8" s="116"/>
      <c r="I8" s="116"/>
      <c r="J8" s="117">
        <f t="shared" ref="J8" si="3">IF(H8=" ",0,(IF(I8=" ",0,G8*H8*I8)))</f>
        <v>0</v>
      </c>
      <c r="K8" s="129">
        <f t="shared" ref="K8" si="4">0.22*J8</f>
        <v>0</v>
      </c>
      <c r="L8" s="197">
        <f t="shared" ref="L8" si="5">J8+K8</f>
        <v>0</v>
      </c>
      <c r="M8" s="50"/>
      <c r="N8" s="50"/>
      <c r="O8" s="50"/>
      <c r="P8" s="50"/>
    </row>
    <row r="9" spans="1:16" x14ac:dyDescent="0.2">
      <c r="A9" s="77" t="s">
        <v>635</v>
      </c>
      <c r="B9" s="68"/>
      <c r="C9" s="68"/>
      <c r="D9" s="68"/>
      <c r="E9" s="68"/>
      <c r="F9" s="68"/>
      <c r="G9" s="247">
        <v>30</v>
      </c>
      <c r="H9" s="116"/>
      <c r="I9" s="116"/>
      <c r="J9" s="117">
        <f>IF(H9=" ",0,(IF(I9=" ",0,G9*H9*I9)))</f>
        <v>0</v>
      </c>
      <c r="K9" s="117">
        <f>0.22*J9</f>
        <v>0</v>
      </c>
      <c r="L9" s="197">
        <f>J9+K9</f>
        <v>0</v>
      </c>
      <c r="M9" s="50"/>
      <c r="N9" s="50"/>
      <c r="O9" s="50"/>
      <c r="P9" s="50"/>
    </row>
    <row r="10" spans="1:16" x14ac:dyDescent="0.2">
      <c r="A10" s="77" t="s">
        <v>636</v>
      </c>
      <c r="B10" s="68"/>
      <c r="C10" s="68"/>
      <c r="D10" s="68"/>
      <c r="E10" s="68"/>
      <c r="F10" s="68"/>
      <c r="G10" s="247">
        <v>35</v>
      </c>
      <c r="H10" s="116"/>
      <c r="I10" s="116"/>
      <c r="J10" s="117">
        <f>IF(H10=" ",0,(IF(I10=" ",0,G10*H10*I10)))</f>
        <v>0</v>
      </c>
      <c r="K10" s="117">
        <f>0.22*J10</f>
        <v>0</v>
      </c>
      <c r="L10" s="197">
        <f>J10+K10</f>
        <v>0</v>
      </c>
      <c r="M10" s="50"/>
      <c r="N10" s="50"/>
      <c r="O10" s="50"/>
      <c r="P10" s="50"/>
    </row>
    <row r="11" spans="1:16" x14ac:dyDescent="0.2">
      <c r="A11" s="77" t="s">
        <v>714</v>
      </c>
      <c r="B11" s="68"/>
      <c r="C11" s="68"/>
      <c r="D11" s="68"/>
      <c r="E11" s="115"/>
      <c r="F11" s="225"/>
      <c r="G11" s="118">
        <v>300</v>
      </c>
      <c r="H11" s="116"/>
      <c r="I11" s="116"/>
      <c r="J11" s="117"/>
      <c r="K11" s="129"/>
      <c r="L11" s="197"/>
      <c r="M11" s="50"/>
      <c r="N11" s="50"/>
      <c r="O11" s="50"/>
      <c r="P11" s="50"/>
    </row>
    <row r="12" spans="1:16" x14ac:dyDescent="0.2">
      <c r="A12" s="121" t="s">
        <v>553</v>
      </c>
      <c r="B12" s="67"/>
      <c r="C12" s="67"/>
      <c r="D12" s="67"/>
      <c r="E12" s="67"/>
      <c r="F12" s="239"/>
      <c r="G12" s="119">
        <v>42</v>
      </c>
      <c r="H12" s="116"/>
      <c r="I12" s="116"/>
      <c r="J12" s="117">
        <f>IF(H12=" ",0,(IF(I12=" ",0,G12*H12*I12)))</f>
        <v>0</v>
      </c>
      <c r="K12" s="129">
        <f>0.22*J12</f>
        <v>0</v>
      </c>
      <c r="L12" s="197">
        <f>J12+K12</f>
        <v>0</v>
      </c>
      <c r="M12" s="50"/>
      <c r="N12" s="50"/>
      <c r="O12" s="50"/>
      <c r="P12" s="50"/>
    </row>
    <row r="13" spans="1:16" x14ac:dyDescent="0.2">
      <c r="A13" s="77" t="s">
        <v>546</v>
      </c>
      <c r="B13" s="68"/>
      <c r="C13" s="68"/>
      <c r="D13" s="68"/>
      <c r="E13" s="68"/>
      <c r="F13" s="230"/>
      <c r="G13" s="118">
        <v>155</v>
      </c>
      <c r="H13" s="116"/>
      <c r="I13" s="116"/>
      <c r="J13" s="117">
        <f t="shared" si="0"/>
        <v>0</v>
      </c>
      <c r="K13" s="129">
        <f t="shared" si="1"/>
        <v>0</v>
      </c>
      <c r="L13" s="197">
        <f t="shared" si="2"/>
        <v>0</v>
      </c>
      <c r="M13" s="50"/>
      <c r="N13" s="50"/>
      <c r="O13" s="50"/>
      <c r="P13" s="50"/>
    </row>
    <row r="14" spans="1:16" x14ac:dyDescent="0.2">
      <c r="A14" s="77" t="s">
        <v>609</v>
      </c>
      <c r="B14" s="68"/>
      <c r="C14" s="68"/>
      <c r="D14" s="68"/>
      <c r="E14" s="68"/>
      <c r="F14" s="230"/>
      <c r="G14" s="118">
        <v>22</v>
      </c>
      <c r="H14" s="116"/>
      <c r="I14" s="116"/>
      <c r="J14" s="117">
        <f t="shared" si="0"/>
        <v>0</v>
      </c>
      <c r="K14" s="129">
        <f t="shared" si="1"/>
        <v>0</v>
      </c>
      <c r="L14" s="197">
        <f t="shared" si="2"/>
        <v>0</v>
      </c>
      <c r="M14" s="50"/>
      <c r="N14" s="50"/>
      <c r="O14" s="50"/>
      <c r="P14" s="50"/>
    </row>
    <row r="15" spans="1:16" x14ac:dyDescent="0.2">
      <c r="A15" s="77" t="s">
        <v>610</v>
      </c>
      <c r="B15" s="68"/>
      <c r="C15" s="68"/>
      <c r="D15" s="68"/>
      <c r="E15" s="68"/>
      <c r="F15" s="230"/>
      <c r="G15" s="118">
        <v>85</v>
      </c>
      <c r="H15" s="116"/>
      <c r="I15" s="116"/>
      <c r="J15" s="117">
        <f t="shared" si="0"/>
        <v>0</v>
      </c>
      <c r="K15" s="129">
        <f t="shared" si="1"/>
        <v>0</v>
      </c>
      <c r="L15" s="197">
        <f t="shared" si="2"/>
        <v>0</v>
      </c>
      <c r="M15" s="50"/>
      <c r="N15" s="50"/>
      <c r="O15" s="50"/>
      <c r="P15" s="50"/>
    </row>
    <row r="16" spans="1:16" x14ac:dyDescent="0.2">
      <c r="A16" s="77" t="s">
        <v>637</v>
      </c>
      <c r="B16" s="68"/>
      <c r="C16" s="68"/>
      <c r="D16" s="68"/>
      <c r="E16" s="68"/>
      <c r="F16" s="230"/>
      <c r="G16" s="118">
        <v>36</v>
      </c>
      <c r="H16" s="116"/>
      <c r="I16" s="116"/>
      <c r="J16" s="117">
        <f>IF(H16=" ",0,(IF(I16=" ",0,G16*H16*I16)))</f>
        <v>0</v>
      </c>
      <c r="K16" s="129">
        <f>0.22*J16</f>
        <v>0</v>
      </c>
      <c r="L16" s="197">
        <f>J16+K16</f>
        <v>0</v>
      </c>
      <c r="M16" s="50"/>
      <c r="N16" s="50"/>
      <c r="O16" s="50"/>
      <c r="P16" s="50"/>
    </row>
    <row r="17" spans="1:16" x14ac:dyDescent="0.2">
      <c r="A17" s="77" t="s">
        <v>552</v>
      </c>
      <c r="B17" s="68"/>
      <c r="C17" s="68"/>
      <c r="D17" s="68"/>
      <c r="E17" s="68"/>
      <c r="F17" s="230"/>
      <c r="G17" s="119">
        <v>12</v>
      </c>
      <c r="H17" s="116"/>
      <c r="I17" s="116"/>
      <c r="J17" s="117">
        <f>IF(H17=" ",0,(IF(I17=" ",0,G17*H17*I17)))</f>
        <v>0</v>
      </c>
      <c r="K17" s="129">
        <f>0.22*J17</f>
        <v>0</v>
      </c>
      <c r="L17" s="197">
        <f>J17+K17</f>
        <v>0</v>
      </c>
      <c r="M17" s="50"/>
      <c r="N17" s="50"/>
      <c r="O17" s="50"/>
      <c r="P17" s="50"/>
    </row>
    <row r="18" spans="1:16" x14ac:dyDescent="0.2">
      <c r="A18" s="77" t="s">
        <v>547</v>
      </c>
      <c r="B18" s="68"/>
      <c r="C18" s="68"/>
      <c r="D18" s="68"/>
      <c r="E18" s="68"/>
      <c r="F18" s="230"/>
      <c r="G18" s="118">
        <v>360</v>
      </c>
      <c r="H18" s="116"/>
      <c r="I18" s="116"/>
      <c r="J18" s="117">
        <f t="shared" si="0"/>
        <v>0</v>
      </c>
      <c r="K18" s="129">
        <f t="shared" si="1"/>
        <v>0</v>
      </c>
      <c r="L18" s="197">
        <f t="shared" si="2"/>
        <v>0</v>
      </c>
      <c r="M18" s="50"/>
      <c r="N18" s="50"/>
      <c r="O18" s="50"/>
      <c r="P18" s="50"/>
    </row>
    <row r="19" spans="1:16" x14ac:dyDescent="0.2">
      <c r="A19" s="50"/>
      <c r="B19" s="50"/>
      <c r="C19" s="50"/>
      <c r="D19" s="65"/>
      <c r="E19" s="50"/>
      <c r="F19" s="222"/>
      <c r="G19" s="50"/>
      <c r="H19" s="50"/>
      <c r="I19" s="50"/>
      <c r="J19" s="50"/>
      <c r="K19" s="50"/>
      <c r="L19" s="50"/>
      <c r="M19" s="50"/>
    </row>
    <row r="20" spans="1:16" ht="15" x14ac:dyDescent="0.25">
      <c r="A20" s="241" t="s">
        <v>238</v>
      </c>
      <c r="B20" s="67"/>
      <c r="C20" s="67"/>
      <c r="D20" s="67"/>
      <c r="E20" s="67"/>
      <c r="F20" s="239"/>
      <c r="G20" s="232"/>
      <c r="H20" s="63"/>
      <c r="I20" s="63"/>
      <c r="J20" s="133"/>
      <c r="K20" s="133"/>
      <c r="L20" s="213"/>
      <c r="M20" s="50"/>
      <c r="N20" s="50"/>
      <c r="O20" s="50"/>
      <c r="P20" s="50"/>
    </row>
    <row r="21" spans="1:16" x14ac:dyDescent="0.2">
      <c r="A21" s="77" t="s">
        <v>694</v>
      </c>
      <c r="B21" s="50"/>
      <c r="C21" s="184"/>
      <c r="D21" s="68"/>
      <c r="E21" s="50"/>
      <c r="F21" s="226"/>
      <c r="G21" s="118">
        <v>3</v>
      </c>
      <c r="H21" s="116"/>
      <c r="I21" s="116"/>
      <c r="J21" s="117">
        <f t="shared" ref="J21:J26" si="6">IF(H21=" ",0,(IF(I21=" ",0,G21*H21*I21)))</f>
        <v>0</v>
      </c>
      <c r="K21" s="117">
        <f t="shared" ref="K21:K26" si="7">0.22*J21</f>
        <v>0</v>
      </c>
      <c r="L21" s="197">
        <f t="shared" ref="L21:L26" si="8">J21+K21</f>
        <v>0</v>
      </c>
      <c r="M21" s="50"/>
      <c r="N21" s="50"/>
      <c r="O21" s="321"/>
      <c r="P21" s="50"/>
    </row>
    <row r="22" spans="1:16" x14ac:dyDescent="0.2">
      <c r="A22" s="77" t="s">
        <v>695</v>
      </c>
      <c r="B22" s="68"/>
      <c r="C22" s="184"/>
      <c r="D22" s="68"/>
      <c r="E22" s="68"/>
      <c r="F22" s="227"/>
      <c r="G22" s="118">
        <v>3</v>
      </c>
      <c r="H22" s="116"/>
      <c r="I22" s="116"/>
      <c r="J22" s="117">
        <f t="shared" si="6"/>
        <v>0</v>
      </c>
      <c r="K22" s="117">
        <f t="shared" si="7"/>
        <v>0</v>
      </c>
      <c r="L22" s="197">
        <f t="shared" si="8"/>
        <v>0</v>
      </c>
      <c r="M22" s="50"/>
      <c r="N22" s="50"/>
      <c r="O22" s="50"/>
      <c r="P22" s="50"/>
    </row>
    <row r="23" spans="1:16" x14ac:dyDescent="0.2">
      <c r="A23" s="77" t="s">
        <v>696</v>
      </c>
      <c r="B23" s="50"/>
      <c r="D23" s="50"/>
      <c r="E23" s="50"/>
      <c r="F23" s="226"/>
      <c r="G23" s="118">
        <v>3</v>
      </c>
      <c r="H23" s="116"/>
      <c r="I23" s="116"/>
      <c r="J23" s="117">
        <f t="shared" si="6"/>
        <v>0</v>
      </c>
      <c r="K23" s="117">
        <f t="shared" si="7"/>
        <v>0</v>
      </c>
      <c r="L23" s="197">
        <f t="shared" si="8"/>
        <v>0</v>
      </c>
      <c r="M23" s="50"/>
      <c r="N23" s="50"/>
      <c r="O23" s="50"/>
      <c r="P23" s="50"/>
    </row>
    <row r="24" spans="1:16" x14ac:dyDescent="0.2">
      <c r="A24" s="238" t="s">
        <v>638</v>
      </c>
      <c r="B24" s="86"/>
      <c r="C24" s="86"/>
      <c r="D24" s="86"/>
      <c r="E24" s="86"/>
      <c r="F24" s="242"/>
      <c r="G24" s="118">
        <v>3</v>
      </c>
      <c r="H24" s="116"/>
      <c r="I24" s="116"/>
      <c r="J24" s="117">
        <f t="shared" si="6"/>
        <v>0</v>
      </c>
      <c r="K24" s="129">
        <f t="shared" si="7"/>
        <v>0</v>
      </c>
      <c r="L24" s="197">
        <f t="shared" si="8"/>
        <v>0</v>
      </c>
      <c r="M24" s="50"/>
      <c r="N24" s="50"/>
      <c r="O24" s="50"/>
      <c r="P24" s="50"/>
    </row>
    <row r="25" spans="1:16" x14ac:dyDescent="0.2">
      <c r="A25" s="77" t="s">
        <v>693</v>
      </c>
      <c r="B25" s="86"/>
      <c r="C25" s="86"/>
      <c r="D25" s="86"/>
      <c r="E25" s="86"/>
      <c r="F25" s="242"/>
      <c r="G25" s="118">
        <v>3</v>
      </c>
      <c r="H25" s="116"/>
      <c r="I25" s="116"/>
      <c r="J25" s="117">
        <f t="shared" si="6"/>
        <v>0</v>
      </c>
      <c r="K25" s="129">
        <f t="shared" si="7"/>
        <v>0</v>
      </c>
      <c r="L25" s="197">
        <f t="shared" si="8"/>
        <v>0</v>
      </c>
      <c r="M25" s="50"/>
      <c r="N25" s="50"/>
      <c r="O25" s="50"/>
      <c r="P25" s="50"/>
    </row>
    <row r="26" spans="1:16" x14ac:dyDescent="0.2">
      <c r="A26" s="77" t="s">
        <v>549</v>
      </c>
      <c r="B26" s="68"/>
      <c r="C26" s="68"/>
      <c r="D26" s="68"/>
      <c r="E26" s="68"/>
      <c r="F26" s="230"/>
      <c r="G26" s="118">
        <v>3</v>
      </c>
      <c r="H26" s="116"/>
      <c r="I26" s="116"/>
      <c r="J26" s="117">
        <f t="shared" si="6"/>
        <v>0</v>
      </c>
      <c r="K26" s="129">
        <f t="shared" si="7"/>
        <v>0</v>
      </c>
      <c r="L26" s="197">
        <f t="shared" si="8"/>
        <v>0</v>
      </c>
      <c r="M26" s="50"/>
      <c r="N26" s="50"/>
      <c r="O26" s="50"/>
      <c r="P26" s="50"/>
    </row>
    <row r="27" spans="1:16" x14ac:dyDescent="0.2">
      <c r="A27" s="50"/>
      <c r="B27" s="50"/>
      <c r="C27" s="50"/>
      <c r="D27" s="50"/>
      <c r="E27" s="50"/>
      <c r="F27" s="50"/>
      <c r="G27" s="60"/>
      <c r="H27" s="63"/>
      <c r="I27" s="63"/>
      <c r="J27" s="133"/>
      <c r="K27" s="133"/>
      <c r="L27" s="213"/>
      <c r="M27" s="50"/>
      <c r="N27" s="50"/>
      <c r="O27" s="50"/>
      <c r="P27" s="50"/>
    </row>
    <row r="28" spans="1:16" ht="15" x14ac:dyDescent="0.25">
      <c r="A28" s="87" t="s">
        <v>111</v>
      </c>
      <c r="B28" s="50"/>
      <c r="C28" s="50"/>
      <c r="D28" s="50"/>
      <c r="E28" s="50"/>
      <c r="F28" s="50"/>
      <c r="G28" s="62"/>
      <c r="H28" s="63"/>
      <c r="I28" s="63"/>
      <c r="J28" s="133"/>
      <c r="K28" s="133"/>
      <c r="L28" s="213"/>
      <c r="M28" s="50"/>
      <c r="N28" s="50"/>
      <c r="O28" s="50"/>
      <c r="P28" s="50"/>
    </row>
    <row r="29" spans="1:16" x14ac:dyDescent="0.2">
      <c r="A29" s="77" t="s">
        <v>548</v>
      </c>
      <c r="B29" s="68"/>
      <c r="C29" s="68"/>
      <c r="D29" s="68"/>
      <c r="E29" s="68"/>
      <c r="F29" s="120"/>
      <c r="G29" s="118">
        <v>60</v>
      </c>
      <c r="H29" s="116"/>
      <c r="I29" s="116"/>
      <c r="J29" s="117">
        <f t="shared" ref="J29" si="9">IF(H29=" ",0,(IF(I29=" ",0,G29*H29*I29)))</f>
        <v>0</v>
      </c>
      <c r="K29" s="117">
        <f t="shared" ref="K29" si="10">0.22*J29</f>
        <v>0</v>
      </c>
      <c r="L29" s="197">
        <f t="shared" ref="L29" si="11">J29+K29</f>
        <v>0</v>
      </c>
      <c r="M29" s="50"/>
      <c r="N29" s="50"/>
      <c r="O29" s="50"/>
      <c r="P29" s="50"/>
    </row>
    <row r="30" spans="1:16" x14ac:dyDescent="0.2">
      <c r="A30" s="77" t="s">
        <v>711</v>
      </c>
      <c r="B30" s="68"/>
      <c r="C30" s="68"/>
      <c r="D30" s="68"/>
      <c r="E30" s="68"/>
      <c r="F30" s="68"/>
      <c r="G30" s="118">
        <v>50</v>
      </c>
      <c r="H30" s="116"/>
      <c r="I30" s="116"/>
      <c r="J30" s="117">
        <f t="shared" ref="J30:J32" si="12">IF(H30=" ",0,(IF(I30=" ",0,G30*H30*I30)))</f>
        <v>0</v>
      </c>
      <c r="K30" s="117">
        <f t="shared" ref="K30:K32" si="13">0.22*J30</f>
        <v>0</v>
      </c>
      <c r="L30" s="197">
        <f t="shared" ref="L30:L32" si="14">J30+K30</f>
        <v>0</v>
      </c>
      <c r="M30" s="50"/>
      <c r="N30" s="50"/>
      <c r="O30" s="50"/>
      <c r="P30" s="50"/>
    </row>
    <row r="31" spans="1:16" x14ac:dyDescent="0.2">
      <c r="A31" s="77" t="s">
        <v>712</v>
      </c>
      <c r="B31" s="68"/>
      <c r="C31" s="68"/>
      <c r="D31" s="68"/>
      <c r="E31" s="68"/>
      <c r="F31" s="68"/>
      <c r="G31" s="118">
        <v>30</v>
      </c>
      <c r="H31" s="116"/>
      <c r="I31" s="116"/>
      <c r="J31" s="117">
        <f t="shared" si="12"/>
        <v>0</v>
      </c>
      <c r="K31" s="117">
        <f t="shared" si="13"/>
        <v>0</v>
      </c>
      <c r="L31" s="197">
        <f t="shared" si="14"/>
        <v>0</v>
      </c>
      <c r="M31" s="50"/>
      <c r="N31" s="50"/>
      <c r="O31" s="50"/>
      <c r="P31" s="50"/>
    </row>
    <row r="32" spans="1:16" x14ac:dyDescent="0.2">
      <c r="A32" s="77" t="s">
        <v>713</v>
      </c>
      <c r="B32" s="68"/>
      <c r="C32" s="68"/>
      <c r="D32" s="68"/>
      <c r="E32" s="68"/>
      <c r="F32" s="68"/>
      <c r="G32" s="118">
        <v>30</v>
      </c>
      <c r="H32" s="116"/>
      <c r="I32" s="116"/>
      <c r="J32" s="117">
        <f t="shared" si="12"/>
        <v>0</v>
      </c>
      <c r="K32" s="117">
        <f t="shared" si="13"/>
        <v>0</v>
      </c>
      <c r="L32" s="197">
        <f t="shared" si="14"/>
        <v>0</v>
      </c>
      <c r="M32" s="50"/>
      <c r="N32" s="50"/>
      <c r="O32" s="50"/>
      <c r="P32" s="50"/>
    </row>
    <row r="33" spans="1:16" x14ac:dyDescent="0.2">
      <c r="A33" s="77" t="s">
        <v>550</v>
      </c>
      <c r="B33" s="68"/>
      <c r="C33" s="68"/>
      <c r="D33" s="68"/>
      <c r="E33" s="243"/>
      <c r="F33" s="230"/>
      <c r="G33" s="118">
        <v>24</v>
      </c>
      <c r="H33" s="116"/>
      <c r="I33" s="116"/>
      <c r="J33" s="117">
        <f t="shared" ref="J33:J41" si="15">IF(H33=" ",0,(IF(I33=" ",0,G33*H33*I33)))</f>
        <v>0</v>
      </c>
      <c r="K33" s="129">
        <f t="shared" ref="K33:K41" si="16">0.22*J33</f>
        <v>0</v>
      </c>
      <c r="L33" s="197">
        <f t="shared" ref="L33:L41" si="17">J33+K33</f>
        <v>0</v>
      </c>
      <c r="M33" s="50"/>
      <c r="N33" s="50"/>
      <c r="O33" s="50"/>
      <c r="P33" s="50"/>
    </row>
    <row r="34" spans="1:16" x14ac:dyDescent="0.2">
      <c r="A34" s="77" t="s">
        <v>551</v>
      </c>
      <c r="B34" s="68"/>
      <c r="C34" s="68"/>
      <c r="D34" s="68"/>
      <c r="E34" s="161" t="s">
        <v>662</v>
      </c>
      <c r="F34" s="120"/>
      <c r="G34" s="118">
        <v>7</v>
      </c>
      <c r="H34" s="116"/>
      <c r="I34" s="116"/>
      <c r="J34" s="117">
        <f t="shared" si="15"/>
        <v>0</v>
      </c>
      <c r="K34" s="129">
        <f t="shared" si="16"/>
        <v>0</v>
      </c>
      <c r="L34" s="197">
        <f t="shared" si="17"/>
        <v>0</v>
      </c>
      <c r="M34" s="50"/>
      <c r="N34" s="50"/>
      <c r="O34" s="50"/>
      <c r="P34" s="50"/>
    </row>
    <row r="35" spans="1:16" x14ac:dyDescent="0.2">
      <c r="A35" s="77" t="s">
        <v>639</v>
      </c>
      <c r="B35" s="68"/>
      <c r="C35" s="68"/>
      <c r="D35" s="68"/>
      <c r="E35" s="299" t="s">
        <v>663</v>
      </c>
      <c r="F35" s="68"/>
      <c r="G35" s="118">
        <v>20</v>
      </c>
      <c r="H35" s="116"/>
      <c r="I35" s="116"/>
      <c r="J35" s="117">
        <f t="shared" si="15"/>
        <v>0</v>
      </c>
      <c r="K35" s="129">
        <f t="shared" si="16"/>
        <v>0</v>
      </c>
      <c r="L35" s="197">
        <f t="shared" si="17"/>
        <v>0</v>
      </c>
      <c r="M35" s="50"/>
      <c r="N35" s="50"/>
      <c r="O35" s="50"/>
      <c r="P35" s="50"/>
    </row>
    <row r="36" spans="1:16" x14ac:dyDescent="0.2">
      <c r="A36" s="77" t="s">
        <v>611</v>
      </c>
      <c r="B36" s="68"/>
      <c r="C36" s="68"/>
      <c r="D36" s="68"/>
      <c r="E36" s="230"/>
      <c r="F36" s="120"/>
      <c r="G36" s="119">
        <v>30</v>
      </c>
      <c r="H36" s="116"/>
      <c r="I36" s="116"/>
      <c r="J36" s="117">
        <f t="shared" si="15"/>
        <v>0</v>
      </c>
      <c r="K36" s="129">
        <f t="shared" si="16"/>
        <v>0</v>
      </c>
      <c r="L36" s="197">
        <f t="shared" si="17"/>
        <v>0</v>
      </c>
      <c r="M36" s="50"/>
      <c r="N36" s="50"/>
      <c r="O36" s="50"/>
      <c r="P36" s="50"/>
    </row>
    <row r="37" spans="1:16" x14ac:dyDescent="0.2">
      <c r="A37" s="77" t="s">
        <v>640</v>
      </c>
      <c r="B37" s="68"/>
      <c r="C37" s="68"/>
      <c r="D37" s="68"/>
      <c r="E37" s="230"/>
      <c r="F37" s="120"/>
      <c r="G37" s="118">
        <v>35</v>
      </c>
      <c r="H37" s="116"/>
      <c r="I37" s="116"/>
      <c r="J37" s="117">
        <f t="shared" si="15"/>
        <v>0</v>
      </c>
      <c r="K37" s="129">
        <f t="shared" si="16"/>
        <v>0</v>
      </c>
      <c r="L37" s="197">
        <f t="shared" si="17"/>
        <v>0</v>
      </c>
      <c r="M37" s="50"/>
      <c r="N37" s="50"/>
      <c r="O37" s="50"/>
      <c r="P37" s="50"/>
    </row>
    <row r="38" spans="1:16" x14ac:dyDescent="0.2">
      <c r="A38" s="77" t="s">
        <v>641</v>
      </c>
      <c r="B38" s="68"/>
      <c r="C38" s="68"/>
      <c r="D38" s="68"/>
      <c r="E38" s="68" t="s">
        <v>664</v>
      </c>
      <c r="F38" s="120"/>
      <c r="G38" s="118">
        <v>6</v>
      </c>
      <c r="H38" s="116"/>
      <c r="I38" s="116"/>
      <c r="J38" s="117">
        <f t="shared" si="15"/>
        <v>0</v>
      </c>
      <c r="K38" s="129">
        <f t="shared" si="16"/>
        <v>0</v>
      </c>
      <c r="L38" s="197">
        <f t="shared" si="17"/>
        <v>0</v>
      </c>
      <c r="M38" s="50"/>
      <c r="N38" s="50"/>
      <c r="O38" s="50"/>
      <c r="P38" s="50"/>
    </row>
    <row r="39" spans="1:16" x14ac:dyDescent="0.2">
      <c r="A39" s="77" t="s">
        <v>641</v>
      </c>
      <c r="B39" s="68"/>
      <c r="C39" s="68"/>
      <c r="D39" s="68"/>
      <c r="E39" s="68" t="s">
        <v>665</v>
      </c>
      <c r="F39" s="50"/>
      <c r="G39" s="118">
        <v>6</v>
      </c>
      <c r="H39" s="116"/>
      <c r="I39" s="116"/>
      <c r="J39" s="117">
        <f t="shared" si="15"/>
        <v>0</v>
      </c>
      <c r="K39" s="129">
        <f t="shared" si="16"/>
        <v>0</v>
      </c>
      <c r="L39" s="197">
        <f t="shared" si="17"/>
        <v>0</v>
      </c>
      <c r="M39" s="50"/>
      <c r="N39" s="50"/>
      <c r="O39" s="50"/>
      <c r="P39" s="50"/>
    </row>
    <row r="40" spans="1:16" x14ac:dyDescent="0.2">
      <c r="A40" s="77" t="s">
        <v>554</v>
      </c>
      <c r="B40" s="68"/>
      <c r="C40" s="68"/>
      <c r="D40" s="68"/>
      <c r="E40" s="230"/>
      <c r="F40" s="120"/>
      <c r="G40" s="118">
        <v>4</v>
      </c>
      <c r="H40" s="116"/>
      <c r="I40" s="116"/>
      <c r="J40" s="117">
        <f t="shared" si="15"/>
        <v>0</v>
      </c>
      <c r="K40" s="129">
        <f t="shared" si="16"/>
        <v>0</v>
      </c>
      <c r="L40" s="197">
        <f t="shared" si="17"/>
        <v>0</v>
      </c>
      <c r="M40" s="50"/>
      <c r="N40" s="50"/>
      <c r="O40" s="50"/>
      <c r="P40" s="50"/>
    </row>
    <row r="41" spans="1:16" x14ac:dyDescent="0.2">
      <c r="A41" s="77" t="s">
        <v>656</v>
      </c>
      <c r="B41" s="68"/>
      <c r="C41" s="68"/>
      <c r="D41" s="68"/>
      <c r="E41" s="68" t="s">
        <v>666</v>
      </c>
      <c r="F41" s="50"/>
      <c r="G41" s="118">
        <v>4</v>
      </c>
      <c r="H41" s="116"/>
      <c r="I41" s="116"/>
      <c r="J41" s="117">
        <f t="shared" si="15"/>
        <v>0</v>
      </c>
      <c r="K41" s="129">
        <f t="shared" si="16"/>
        <v>0</v>
      </c>
      <c r="L41" s="197">
        <f t="shared" si="17"/>
        <v>0</v>
      </c>
      <c r="M41" s="50"/>
      <c r="N41" s="50"/>
      <c r="O41" s="50"/>
      <c r="P41" s="50"/>
    </row>
    <row r="42" spans="1:16" x14ac:dyDescent="0.2">
      <c r="A42" s="77" t="s">
        <v>642</v>
      </c>
      <c r="B42" s="68"/>
      <c r="C42" s="68"/>
      <c r="D42" s="68"/>
      <c r="E42" s="68"/>
      <c r="F42" s="68"/>
      <c r="G42" s="118">
        <v>4</v>
      </c>
      <c r="H42" s="116"/>
      <c r="I42" s="116"/>
      <c r="J42" s="117">
        <f t="shared" ref="J42:J59" si="18">IF(H42=" ",0,(IF(I42=" ",0,G42*H42*I42)))</f>
        <v>0</v>
      </c>
      <c r="K42" s="129">
        <f t="shared" ref="K42:K59" si="19">0.22*J42</f>
        <v>0</v>
      </c>
      <c r="L42" s="197">
        <f t="shared" ref="L42:L59" si="20">J42+K42</f>
        <v>0</v>
      </c>
      <c r="M42" s="50"/>
      <c r="N42" s="50"/>
      <c r="O42" s="50"/>
      <c r="P42" s="50"/>
    </row>
    <row r="43" spans="1:16" x14ac:dyDescent="0.2">
      <c r="A43" s="77" t="s">
        <v>643</v>
      </c>
      <c r="B43" s="68"/>
      <c r="C43" s="68"/>
      <c r="D43" s="68"/>
      <c r="E43" s="68"/>
      <c r="F43" s="68"/>
      <c r="G43" s="118">
        <v>7</v>
      </c>
      <c r="H43" s="116"/>
      <c r="I43" s="116"/>
      <c r="J43" s="117">
        <f t="shared" si="18"/>
        <v>0</v>
      </c>
      <c r="K43" s="129">
        <f t="shared" si="19"/>
        <v>0</v>
      </c>
      <c r="L43" s="197">
        <f t="shared" si="20"/>
        <v>0</v>
      </c>
      <c r="M43" s="50"/>
      <c r="N43" s="50"/>
      <c r="O43" s="50"/>
      <c r="P43" s="50"/>
    </row>
    <row r="44" spans="1:16" x14ac:dyDescent="0.2">
      <c r="A44" s="77" t="s">
        <v>644</v>
      </c>
      <c r="B44" s="68"/>
      <c r="C44" s="68"/>
      <c r="D44" s="68"/>
      <c r="E44" s="194"/>
      <c r="F44" s="230"/>
      <c r="G44" s="118">
        <v>5</v>
      </c>
      <c r="H44" s="116"/>
      <c r="I44" s="116"/>
      <c r="J44" s="117">
        <f t="shared" si="18"/>
        <v>0</v>
      </c>
      <c r="K44" s="117">
        <f t="shared" si="19"/>
        <v>0</v>
      </c>
      <c r="L44" s="197">
        <f t="shared" si="20"/>
        <v>0</v>
      </c>
      <c r="M44" s="50"/>
      <c r="N44" s="50"/>
      <c r="O44" s="50"/>
      <c r="P44" s="50"/>
    </row>
    <row r="45" spans="1:16" x14ac:dyDescent="0.2">
      <c r="A45" s="77" t="s">
        <v>645</v>
      </c>
      <c r="B45" s="68"/>
      <c r="C45" s="68"/>
      <c r="D45" s="68"/>
      <c r="E45" s="194"/>
      <c r="F45" s="230"/>
      <c r="G45" s="118">
        <v>1</v>
      </c>
      <c r="H45" s="116"/>
      <c r="I45" s="116"/>
      <c r="J45" s="117">
        <f t="shared" si="18"/>
        <v>0</v>
      </c>
      <c r="K45" s="129">
        <f t="shared" si="19"/>
        <v>0</v>
      </c>
      <c r="L45" s="197">
        <f t="shared" si="20"/>
        <v>0</v>
      </c>
      <c r="M45" s="50"/>
      <c r="N45" s="50"/>
      <c r="O45" s="50"/>
      <c r="P45" s="50"/>
    </row>
    <row r="46" spans="1:16" x14ac:dyDescent="0.2">
      <c r="A46" s="77" t="s">
        <v>646</v>
      </c>
      <c r="B46" s="68"/>
      <c r="C46" s="68"/>
      <c r="D46" s="68"/>
      <c r="F46" s="225"/>
      <c r="G46" s="118">
        <v>1</v>
      </c>
      <c r="H46" s="116"/>
      <c r="I46" s="116"/>
      <c r="J46" s="117">
        <f t="shared" si="18"/>
        <v>0</v>
      </c>
      <c r="K46" s="129">
        <f t="shared" si="19"/>
        <v>0</v>
      </c>
      <c r="L46" s="197">
        <f t="shared" si="20"/>
        <v>0</v>
      </c>
      <c r="M46" s="50"/>
      <c r="N46" s="50"/>
      <c r="O46" s="50"/>
      <c r="P46" s="50"/>
    </row>
    <row r="47" spans="1:16" x14ac:dyDescent="0.2">
      <c r="A47" s="77" t="s">
        <v>647</v>
      </c>
      <c r="B47" s="68"/>
      <c r="C47" s="68"/>
      <c r="D47" s="68"/>
      <c r="E47" s="194"/>
      <c r="F47" s="68" t="s">
        <v>657</v>
      </c>
      <c r="G47" s="118">
        <v>2</v>
      </c>
      <c r="H47" s="116"/>
      <c r="I47" s="116"/>
      <c r="J47" s="117">
        <f t="shared" si="18"/>
        <v>0</v>
      </c>
      <c r="K47" s="129">
        <f t="shared" si="19"/>
        <v>0</v>
      </c>
      <c r="L47" s="197">
        <f t="shared" si="20"/>
        <v>0</v>
      </c>
      <c r="M47" s="50"/>
      <c r="N47" s="50"/>
      <c r="O47" s="50"/>
      <c r="P47" s="50"/>
    </row>
    <row r="48" spans="1:16" x14ac:dyDescent="0.2">
      <c r="A48" s="77" t="s">
        <v>647</v>
      </c>
      <c r="D48" s="178"/>
      <c r="F48" s="68" t="s">
        <v>658</v>
      </c>
      <c r="G48" s="118">
        <v>2</v>
      </c>
      <c r="H48" s="116"/>
      <c r="I48" s="116"/>
      <c r="J48" s="117">
        <f t="shared" si="18"/>
        <v>0</v>
      </c>
      <c r="K48" s="129">
        <f t="shared" si="19"/>
        <v>0</v>
      </c>
      <c r="L48" s="197">
        <f t="shared" si="20"/>
        <v>0</v>
      </c>
      <c r="M48" s="50"/>
      <c r="N48" s="50"/>
      <c r="O48" s="50"/>
      <c r="P48" s="50"/>
    </row>
    <row r="49" spans="1:16" x14ac:dyDescent="0.2">
      <c r="A49" s="77" t="s">
        <v>647</v>
      </c>
      <c r="B49" s="68"/>
      <c r="C49" s="68"/>
      <c r="D49" s="68"/>
      <c r="E49" s="194"/>
      <c r="F49" s="68" t="s">
        <v>659</v>
      </c>
      <c r="G49" s="118">
        <v>2</v>
      </c>
      <c r="H49" s="116"/>
      <c r="I49" s="116"/>
      <c r="J49" s="117">
        <f t="shared" si="18"/>
        <v>0</v>
      </c>
      <c r="K49" s="129">
        <f t="shared" si="19"/>
        <v>0</v>
      </c>
      <c r="L49" s="197">
        <f t="shared" si="20"/>
        <v>0</v>
      </c>
      <c r="M49" s="50"/>
      <c r="N49" s="50"/>
      <c r="O49" s="50"/>
      <c r="P49" s="50"/>
    </row>
    <row r="50" spans="1:16" x14ac:dyDescent="0.2">
      <c r="A50" s="77" t="s">
        <v>647</v>
      </c>
      <c r="B50" s="68"/>
      <c r="C50" s="68"/>
      <c r="D50" s="68"/>
      <c r="E50" s="184"/>
      <c r="F50" s="68" t="s">
        <v>660</v>
      </c>
      <c r="G50" s="118">
        <v>2</v>
      </c>
      <c r="H50" s="116"/>
      <c r="I50" s="116"/>
      <c r="J50" s="117">
        <f t="shared" si="18"/>
        <v>0</v>
      </c>
      <c r="K50" s="129">
        <f t="shared" si="19"/>
        <v>0</v>
      </c>
      <c r="L50" s="197">
        <f t="shared" si="20"/>
        <v>0</v>
      </c>
      <c r="M50" s="50"/>
      <c r="N50" s="50"/>
      <c r="O50" s="50"/>
      <c r="P50" s="50"/>
    </row>
    <row r="51" spans="1:16" x14ac:dyDescent="0.2">
      <c r="A51" s="77" t="s">
        <v>648</v>
      </c>
      <c r="B51" s="68"/>
      <c r="C51" s="68"/>
      <c r="D51" s="68"/>
      <c r="E51" s="184"/>
      <c r="F51" s="68" t="s">
        <v>657</v>
      </c>
      <c r="G51" s="118">
        <v>4</v>
      </c>
      <c r="H51" s="116"/>
      <c r="I51" s="116"/>
      <c r="J51" s="117">
        <f t="shared" si="18"/>
        <v>0</v>
      </c>
      <c r="K51" s="129">
        <f t="shared" si="19"/>
        <v>0</v>
      </c>
      <c r="L51" s="197">
        <f t="shared" si="20"/>
        <v>0</v>
      </c>
      <c r="M51" s="50"/>
      <c r="N51" s="50"/>
      <c r="O51" s="50"/>
      <c r="P51" s="50"/>
    </row>
    <row r="52" spans="1:16" x14ac:dyDescent="0.2">
      <c r="A52" s="77" t="s">
        <v>648</v>
      </c>
      <c r="B52" s="68"/>
      <c r="C52" s="68"/>
      <c r="D52" s="68"/>
      <c r="F52" s="67" t="s">
        <v>658</v>
      </c>
      <c r="G52" s="118">
        <v>4</v>
      </c>
      <c r="H52" s="116"/>
      <c r="I52" s="116"/>
      <c r="J52" s="117">
        <f t="shared" si="18"/>
        <v>0</v>
      </c>
      <c r="K52" s="129">
        <f t="shared" si="19"/>
        <v>0</v>
      </c>
      <c r="L52" s="197">
        <f t="shared" si="20"/>
        <v>0</v>
      </c>
      <c r="M52" s="50"/>
      <c r="N52" s="50"/>
      <c r="O52" s="50"/>
      <c r="P52" s="50"/>
    </row>
    <row r="53" spans="1:16" x14ac:dyDescent="0.2">
      <c r="A53" s="77" t="s">
        <v>649</v>
      </c>
      <c r="B53" s="68"/>
      <c r="C53" s="68"/>
      <c r="D53" s="68"/>
      <c r="E53" s="297"/>
      <c r="F53" s="68" t="s">
        <v>661</v>
      </c>
      <c r="G53" s="118">
        <v>4</v>
      </c>
      <c r="H53" s="116"/>
      <c r="I53" s="116"/>
      <c r="J53" s="117">
        <f t="shared" si="18"/>
        <v>0</v>
      </c>
      <c r="K53" s="129">
        <f t="shared" si="19"/>
        <v>0</v>
      </c>
      <c r="L53" s="197">
        <f t="shared" si="20"/>
        <v>0</v>
      </c>
      <c r="M53" s="50"/>
      <c r="N53" s="50"/>
      <c r="O53" s="50"/>
      <c r="P53" s="50"/>
    </row>
    <row r="54" spans="1:16" x14ac:dyDescent="0.2">
      <c r="A54" s="77" t="s">
        <v>650</v>
      </c>
      <c r="B54" s="68"/>
      <c r="C54" s="68"/>
      <c r="D54" s="68"/>
      <c r="E54" s="297"/>
      <c r="F54" s="225"/>
      <c r="G54" s="118">
        <v>5</v>
      </c>
      <c r="H54" s="116"/>
      <c r="I54" s="116"/>
      <c r="J54" s="117">
        <f t="shared" si="18"/>
        <v>0</v>
      </c>
      <c r="K54" s="129">
        <f t="shared" si="19"/>
        <v>0</v>
      </c>
      <c r="L54" s="197">
        <f t="shared" si="20"/>
        <v>0</v>
      </c>
      <c r="M54" s="50"/>
      <c r="N54" s="50"/>
      <c r="O54" s="50"/>
      <c r="P54" s="50"/>
    </row>
    <row r="55" spans="1:16" x14ac:dyDescent="0.2">
      <c r="A55" s="77" t="s">
        <v>651</v>
      </c>
      <c r="B55" s="68"/>
      <c r="C55" s="68"/>
      <c r="D55" s="68"/>
      <c r="E55" s="297"/>
      <c r="F55" s="268" t="s">
        <v>657</v>
      </c>
      <c r="G55" s="118">
        <v>2</v>
      </c>
      <c r="H55" s="116"/>
      <c r="I55" s="116"/>
      <c r="J55" s="117">
        <f t="shared" si="18"/>
        <v>0</v>
      </c>
      <c r="K55" s="129">
        <f t="shared" si="19"/>
        <v>0</v>
      </c>
      <c r="L55" s="197">
        <f t="shared" si="20"/>
        <v>0</v>
      </c>
      <c r="M55" s="50"/>
      <c r="N55" s="50"/>
      <c r="O55" s="50"/>
      <c r="P55" s="50"/>
    </row>
    <row r="56" spans="1:16" x14ac:dyDescent="0.2">
      <c r="A56" s="77" t="s">
        <v>652</v>
      </c>
      <c r="B56" s="184"/>
      <c r="C56" s="68"/>
      <c r="D56" s="68"/>
      <c r="E56" s="68"/>
      <c r="F56" s="194"/>
      <c r="G56" s="118">
        <v>14</v>
      </c>
      <c r="H56" s="116"/>
      <c r="I56" s="116"/>
      <c r="J56" s="117">
        <f t="shared" si="18"/>
        <v>0</v>
      </c>
      <c r="K56" s="129">
        <f t="shared" si="19"/>
        <v>0</v>
      </c>
      <c r="L56" s="197">
        <f t="shared" si="20"/>
        <v>0</v>
      </c>
      <c r="M56" s="50"/>
      <c r="N56" s="50"/>
      <c r="O56" s="50"/>
      <c r="P56" s="50"/>
    </row>
    <row r="57" spans="1:16" x14ac:dyDescent="0.2">
      <c r="A57" s="77" t="s">
        <v>653</v>
      </c>
      <c r="B57" s="184"/>
      <c r="C57" s="68"/>
      <c r="D57" s="68"/>
      <c r="E57" s="50"/>
      <c r="F57" s="194"/>
      <c r="G57" s="118">
        <v>10</v>
      </c>
      <c r="H57" s="116"/>
      <c r="I57" s="116"/>
      <c r="J57" s="117">
        <f t="shared" si="18"/>
        <v>0</v>
      </c>
      <c r="K57" s="129">
        <f t="shared" si="19"/>
        <v>0</v>
      </c>
      <c r="L57" s="197">
        <f t="shared" si="20"/>
        <v>0</v>
      </c>
      <c r="M57" s="50"/>
      <c r="N57" s="50"/>
      <c r="O57" s="50"/>
      <c r="P57" s="50"/>
    </row>
    <row r="58" spans="1:16" x14ac:dyDescent="0.2">
      <c r="A58" s="77" t="s">
        <v>654</v>
      </c>
      <c r="B58" s="184"/>
      <c r="C58" s="68"/>
      <c r="D58" s="68"/>
      <c r="E58" s="68"/>
      <c r="F58" s="194"/>
      <c r="G58" s="118">
        <v>14</v>
      </c>
      <c r="H58" s="116"/>
      <c r="I58" s="116"/>
      <c r="J58" s="117">
        <f t="shared" si="18"/>
        <v>0</v>
      </c>
      <c r="K58" s="129">
        <f t="shared" si="19"/>
        <v>0</v>
      </c>
      <c r="L58" s="197">
        <f t="shared" si="20"/>
        <v>0</v>
      </c>
      <c r="M58" s="50"/>
      <c r="N58" s="50"/>
      <c r="O58" s="50"/>
      <c r="P58" s="50"/>
    </row>
    <row r="59" spans="1:16" x14ac:dyDescent="0.2">
      <c r="A59" s="77" t="s">
        <v>655</v>
      </c>
      <c r="B59" s="184"/>
      <c r="C59" s="68"/>
      <c r="D59" s="68"/>
      <c r="E59" s="194"/>
      <c r="F59" s="225"/>
      <c r="G59" s="118">
        <v>1</v>
      </c>
      <c r="H59" s="116"/>
      <c r="I59" s="116"/>
      <c r="J59" s="117">
        <f t="shared" si="18"/>
        <v>0</v>
      </c>
      <c r="K59" s="129">
        <f t="shared" si="19"/>
        <v>0</v>
      </c>
      <c r="L59" s="197">
        <f t="shared" si="20"/>
        <v>0</v>
      </c>
      <c r="M59" s="50"/>
      <c r="N59" s="50"/>
      <c r="O59" s="50"/>
      <c r="P59" s="50"/>
    </row>
    <row r="60" spans="1:16" x14ac:dyDescent="0.2">
      <c r="A60" s="77" t="s">
        <v>667</v>
      </c>
      <c r="B60" s="68"/>
      <c r="C60" s="68"/>
      <c r="D60" s="68"/>
      <c r="E60" s="194"/>
      <c r="F60" s="225"/>
      <c r="G60" s="118">
        <v>6</v>
      </c>
      <c r="H60" s="116"/>
      <c r="I60" s="116"/>
      <c r="J60" s="117">
        <f>IF(H60=" ",0,(IF(I60=" ",0,G60*H60*I60)))</f>
        <v>0</v>
      </c>
      <c r="K60" s="129">
        <f>0.22*J60</f>
        <v>0</v>
      </c>
      <c r="L60" s="197">
        <f>J60+K60</f>
        <v>0</v>
      </c>
      <c r="M60" s="50"/>
      <c r="N60" s="50"/>
      <c r="O60" s="50"/>
      <c r="P60" s="50"/>
    </row>
    <row r="61" spans="1:16" x14ac:dyDescent="0.2">
      <c r="A61" s="77" t="s">
        <v>668</v>
      </c>
      <c r="B61" s="68"/>
      <c r="C61" s="68"/>
      <c r="D61" s="68"/>
      <c r="E61" s="194"/>
      <c r="F61" s="225"/>
      <c r="G61" s="118">
        <v>3</v>
      </c>
      <c r="H61" s="116"/>
      <c r="I61" s="116"/>
      <c r="J61" s="117">
        <f t="shared" ref="J61:J66" si="21">IF(H61=" ",0,(IF(I61=" ",0,G61*H61*I61)))</f>
        <v>0</v>
      </c>
      <c r="K61" s="129">
        <f t="shared" ref="K61:K66" si="22">0.22*J61</f>
        <v>0</v>
      </c>
      <c r="L61" s="197">
        <f t="shared" ref="L61:L66" si="23">J61+K61</f>
        <v>0</v>
      </c>
      <c r="M61" s="50"/>
      <c r="N61" s="50"/>
      <c r="O61" s="50"/>
      <c r="P61" s="50"/>
    </row>
    <row r="62" spans="1:16" x14ac:dyDescent="0.2">
      <c r="A62" s="77" t="s">
        <v>669</v>
      </c>
      <c r="B62" s="68"/>
      <c r="C62" s="68"/>
      <c r="D62" s="68"/>
      <c r="E62" s="194"/>
      <c r="F62" s="225"/>
      <c r="G62" s="118">
        <v>3</v>
      </c>
      <c r="H62" s="116"/>
      <c r="I62" s="116"/>
      <c r="J62" s="117">
        <f t="shared" si="21"/>
        <v>0</v>
      </c>
      <c r="K62" s="129">
        <f t="shared" si="22"/>
        <v>0</v>
      </c>
      <c r="L62" s="197">
        <f t="shared" si="23"/>
        <v>0</v>
      </c>
      <c r="M62" s="50"/>
      <c r="N62" s="50"/>
      <c r="O62" s="50"/>
      <c r="P62" s="50"/>
    </row>
    <row r="63" spans="1:16" x14ac:dyDescent="0.2">
      <c r="A63" s="77" t="s">
        <v>670</v>
      </c>
      <c r="C63" s="50"/>
      <c r="D63" s="50"/>
      <c r="E63" s="50"/>
      <c r="F63" s="50"/>
      <c r="G63" s="118">
        <v>1</v>
      </c>
      <c r="H63" s="116"/>
      <c r="I63" s="116"/>
      <c r="J63" s="117">
        <f t="shared" si="21"/>
        <v>0</v>
      </c>
      <c r="K63" s="129">
        <f t="shared" si="22"/>
        <v>0</v>
      </c>
      <c r="L63" s="197">
        <f t="shared" si="23"/>
        <v>0</v>
      </c>
      <c r="M63" s="50"/>
      <c r="N63" s="50"/>
      <c r="O63" s="50"/>
      <c r="P63" s="50"/>
    </row>
    <row r="64" spans="1:16" x14ac:dyDescent="0.2">
      <c r="A64" s="77" t="s">
        <v>671</v>
      </c>
      <c r="B64" s="68"/>
      <c r="C64" s="68"/>
      <c r="D64" s="68"/>
      <c r="E64" s="68"/>
      <c r="F64" s="68"/>
      <c r="G64" s="118">
        <v>3</v>
      </c>
      <c r="H64" s="116"/>
      <c r="I64" s="116"/>
      <c r="J64" s="117">
        <f t="shared" si="21"/>
        <v>0</v>
      </c>
      <c r="K64" s="129">
        <f t="shared" si="22"/>
        <v>0</v>
      </c>
      <c r="L64" s="197">
        <f t="shared" si="23"/>
        <v>0</v>
      </c>
      <c r="M64" s="50"/>
      <c r="N64" s="50"/>
      <c r="O64" s="50"/>
      <c r="P64" s="50"/>
    </row>
    <row r="65" spans="1:16" x14ac:dyDescent="0.2">
      <c r="A65" s="77" t="s">
        <v>672</v>
      </c>
      <c r="B65" s="68"/>
      <c r="C65" s="68"/>
      <c r="D65" s="68"/>
      <c r="E65" s="68"/>
      <c r="F65" s="68"/>
      <c r="G65" s="118">
        <v>3</v>
      </c>
      <c r="H65" s="116"/>
      <c r="I65" s="116"/>
      <c r="J65" s="117">
        <f t="shared" si="21"/>
        <v>0</v>
      </c>
      <c r="K65" s="129">
        <f t="shared" si="22"/>
        <v>0</v>
      </c>
      <c r="L65" s="197">
        <f t="shared" si="23"/>
        <v>0</v>
      </c>
      <c r="M65" s="50"/>
      <c r="N65" s="50"/>
      <c r="O65" s="50"/>
      <c r="P65" s="50"/>
    </row>
    <row r="66" spans="1:16" x14ac:dyDescent="0.2">
      <c r="A66" s="77" t="s">
        <v>673</v>
      </c>
      <c r="B66" s="68"/>
      <c r="C66" s="68"/>
      <c r="D66" s="68"/>
      <c r="E66" s="68"/>
      <c r="F66" s="68"/>
      <c r="G66" s="118">
        <v>5</v>
      </c>
      <c r="H66" s="116"/>
      <c r="I66" s="116"/>
      <c r="J66" s="117">
        <f t="shared" si="21"/>
        <v>0</v>
      </c>
      <c r="K66" s="129">
        <f t="shared" si="22"/>
        <v>0</v>
      </c>
      <c r="L66" s="197">
        <f t="shared" si="23"/>
        <v>0</v>
      </c>
      <c r="M66" s="50"/>
      <c r="N66" s="50"/>
      <c r="O66" s="50"/>
      <c r="P66" s="50"/>
    </row>
    <row r="67" spans="1:16" x14ac:dyDescent="0.2">
      <c r="A67" s="50"/>
      <c r="B67" s="50"/>
      <c r="C67" s="50"/>
      <c r="D67" s="50"/>
      <c r="E67" s="50"/>
      <c r="F67" s="50"/>
      <c r="G67" s="58"/>
      <c r="H67" s="63"/>
      <c r="I67" s="63"/>
      <c r="J67" s="64"/>
      <c r="K67" s="64"/>
      <c r="L67" s="211"/>
      <c r="M67" s="50"/>
      <c r="N67" s="50"/>
      <c r="O67" s="50"/>
      <c r="P67" s="50"/>
    </row>
    <row r="68" spans="1:16" x14ac:dyDescent="0.2">
      <c r="A68" s="50"/>
      <c r="B68" s="50"/>
      <c r="C68" s="50"/>
      <c r="D68" s="50"/>
      <c r="E68" s="50"/>
      <c r="F68" s="50"/>
      <c r="G68" s="58"/>
      <c r="H68" s="63"/>
      <c r="I68" s="63"/>
      <c r="J68" s="64"/>
      <c r="K68" s="64"/>
      <c r="L68" s="211"/>
      <c r="M68" s="50"/>
      <c r="N68" s="50"/>
      <c r="O68" s="50"/>
      <c r="P68" s="50"/>
    </row>
    <row r="69" spans="1:16" ht="15" x14ac:dyDescent="0.25">
      <c r="A69" s="446" t="s">
        <v>112</v>
      </c>
      <c r="B69" s="446"/>
      <c r="C69" s="446"/>
      <c r="D69" s="50"/>
      <c r="E69" s="50"/>
      <c r="F69" s="50"/>
      <c r="G69" s="60"/>
      <c r="H69" s="63"/>
      <c r="I69" s="63"/>
      <c r="J69" s="133"/>
      <c r="K69" s="133"/>
      <c r="L69" s="213"/>
      <c r="M69" s="50"/>
      <c r="N69" s="50"/>
      <c r="O69" s="50"/>
      <c r="P69" s="50"/>
    </row>
    <row r="70" spans="1:16" ht="15" x14ac:dyDescent="0.25">
      <c r="A70" s="77" t="s">
        <v>674</v>
      </c>
      <c r="B70" s="298"/>
      <c r="C70" s="298"/>
      <c r="D70" s="68"/>
      <c r="E70" s="68"/>
      <c r="F70" s="120"/>
      <c r="G70" s="118">
        <v>16</v>
      </c>
      <c r="H70" s="116"/>
      <c r="I70" s="116"/>
      <c r="J70" s="117">
        <f t="shared" ref="J70:J71" si="24">IF(H70=" ",0,(IF(I70=" ",0,G70*H70*I70)))</f>
        <v>0</v>
      </c>
      <c r="K70" s="117">
        <f t="shared" ref="K70:K71" si="25">0.22*J70</f>
        <v>0</v>
      </c>
      <c r="L70" s="197">
        <f t="shared" ref="L70:L71" si="26">J70+K70</f>
        <v>0</v>
      </c>
      <c r="M70" s="50"/>
      <c r="N70" s="50"/>
      <c r="O70" s="50"/>
      <c r="P70" s="50"/>
    </row>
    <row r="71" spans="1:16" ht="15" x14ac:dyDescent="0.25">
      <c r="A71" s="77" t="s">
        <v>675</v>
      </c>
      <c r="B71" s="298"/>
      <c r="C71" s="298"/>
      <c r="D71" s="68"/>
      <c r="E71" s="68"/>
      <c r="F71" s="120"/>
      <c r="G71" s="118">
        <v>22</v>
      </c>
      <c r="H71" s="116"/>
      <c r="I71" s="116"/>
      <c r="J71" s="117">
        <f t="shared" si="24"/>
        <v>0</v>
      </c>
      <c r="K71" s="117">
        <f t="shared" si="25"/>
        <v>0</v>
      </c>
      <c r="L71" s="197">
        <f t="shared" si="26"/>
        <v>0</v>
      </c>
      <c r="M71" s="50"/>
      <c r="N71" s="50"/>
      <c r="O71" s="50"/>
      <c r="P71" s="50"/>
    </row>
    <row r="72" spans="1:16" ht="15" x14ac:dyDescent="0.25">
      <c r="A72" s="77" t="s">
        <v>891</v>
      </c>
      <c r="B72" s="298"/>
      <c r="C72" s="298"/>
      <c r="D72" s="68"/>
      <c r="E72" s="68"/>
      <c r="F72" s="68"/>
      <c r="G72" s="118">
        <v>4</v>
      </c>
      <c r="H72" s="116"/>
      <c r="I72" s="116"/>
      <c r="J72" s="117">
        <f t="shared" ref="J72:J73" si="27">IF(H72=" ",0,(IF(I72=" ",0,G72*H72*I72)))</f>
        <v>0</v>
      </c>
      <c r="K72" s="117">
        <f t="shared" ref="K72:K73" si="28">0.22*J72</f>
        <v>0</v>
      </c>
      <c r="L72" s="197">
        <f t="shared" ref="L72:L73" si="29">J72+K72</f>
        <v>0</v>
      </c>
      <c r="M72" s="50"/>
      <c r="N72" s="50"/>
      <c r="O72" s="50"/>
      <c r="P72" s="50"/>
    </row>
    <row r="73" spans="1:16" ht="15" x14ac:dyDescent="0.25">
      <c r="A73" s="77" t="s">
        <v>892</v>
      </c>
      <c r="B73" s="298"/>
      <c r="C73" s="298"/>
      <c r="D73" s="68"/>
      <c r="E73" s="68"/>
      <c r="F73" s="68"/>
      <c r="G73" s="118">
        <v>2</v>
      </c>
      <c r="H73" s="116"/>
      <c r="I73" s="116"/>
      <c r="J73" s="117">
        <f t="shared" si="27"/>
        <v>0</v>
      </c>
      <c r="K73" s="117">
        <f t="shared" si="28"/>
        <v>0</v>
      </c>
      <c r="L73" s="197">
        <f t="shared" si="29"/>
        <v>0</v>
      </c>
      <c r="M73" s="50"/>
      <c r="N73" s="50"/>
      <c r="O73" s="50"/>
      <c r="P73" s="50"/>
    </row>
    <row r="74" spans="1:16" x14ac:dyDescent="0.2">
      <c r="A74" s="77" t="s">
        <v>537</v>
      </c>
      <c r="B74" s="68"/>
      <c r="C74" s="68"/>
      <c r="D74" s="68"/>
      <c r="E74" s="195"/>
      <c r="F74" s="230"/>
      <c r="G74" s="118">
        <v>2</v>
      </c>
      <c r="H74" s="116"/>
      <c r="I74" s="116"/>
      <c r="J74" s="117">
        <f t="shared" ref="J74:J80" si="30">IF(H74=" ",0,(IF(I74=" ",0,G74*H74*I74)))</f>
        <v>0</v>
      </c>
      <c r="K74" s="117">
        <f t="shared" ref="K74:K80" si="31">0.22*J74</f>
        <v>0</v>
      </c>
      <c r="L74" s="197">
        <f t="shared" ref="L74:L80" si="32">J74+K74</f>
        <v>0</v>
      </c>
      <c r="M74" s="50"/>
      <c r="N74" s="50"/>
      <c r="O74" s="50"/>
      <c r="P74" s="50"/>
    </row>
    <row r="75" spans="1:16" x14ac:dyDescent="0.2">
      <c r="A75" s="237" t="s">
        <v>597</v>
      </c>
      <c r="B75" s="50"/>
      <c r="C75" s="50"/>
      <c r="D75" s="68"/>
      <c r="E75" s="60"/>
      <c r="F75" s="234"/>
      <c r="G75" s="118">
        <v>2</v>
      </c>
      <c r="H75" s="116"/>
      <c r="I75" s="116"/>
      <c r="J75" s="117">
        <f t="shared" si="30"/>
        <v>0</v>
      </c>
      <c r="K75" s="129">
        <f t="shared" si="31"/>
        <v>0</v>
      </c>
      <c r="L75" s="197">
        <f t="shared" si="32"/>
        <v>0</v>
      </c>
      <c r="M75" s="50"/>
      <c r="N75" s="50"/>
      <c r="O75" s="50"/>
      <c r="P75" s="50"/>
    </row>
    <row r="76" spans="1:16" x14ac:dyDescent="0.2">
      <c r="A76" s="77" t="s">
        <v>538</v>
      </c>
      <c r="B76" s="68"/>
      <c r="C76" s="68"/>
      <c r="D76" s="68"/>
      <c r="E76" s="195"/>
      <c r="F76" s="230"/>
      <c r="G76" s="118">
        <v>1</v>
      </c>
      <c r="H76" s="116"/>
      <c r="I76" s="116"/>
      <c r="J76" s="117">
        <f t="shared" si="30"/>
        <v>0</v>
      </c>
      <c r="K76" s="129">
        <f t="shared" si="31"/>
        <v>0</v>
      </c>
      <c r="L76" s="197">
        <f t="shared" si="32"/>
        <v>0</v>
      </c>
      <c r="M76" s="50"/>
      <c r="N76" s="50"/>
      <c r="O76" s="50"/>
      <c r="P76" s="50"/>
    </row>
    <row r="77" spans="1:16" x14ac:dyDescent="0.2">
      <c r="A77" s="121" t="s">
        <v>697</v>
      </c>
      <c r="B77" s="67"/>
      <c r="C77" s="67"/>
      <c r="D77" s="67"/>
      <c r="E77" s="67"/>
      <c r="F77" s="231"/>
      <c r="G77" s="118">
        <v>2</v>
      </c>
      <c r="H77" s="116"/>
      <c r="I77" s="116"/>
      <c r="J77" s="117">
        <f t="shared" si="30"/>
        <v>0</v>
      </c>
      <c r="K77" s="129">
        <f t="shared" si="31"/>
        <v>0</v>
      </c>
      <c r="L77" s="197">
        <f t="shared" si="32"/>
        <v>0</v>
      </c>
      <c r="M77" s="50"/>
      <c r="N77" s="50"/>
      <c r="O77" s="50"/>
      <c r="P77" s="50"/>
    </row>
    <row r="78" spans="1:16" x14ac:dyDescent="0.2">
      <c r="A78" s="121" t="s">
        <v>536</v>
      </c>
      <c r="B78" s="67"/>
      <c r="C78" s="67"/>
      <c r="D78" s="68"/>
      <c r="E78" s="68"/>
      <c r="F78" s="225"/>
      <c r="G78" s="214">
        <v>4</v>
      </c>
      <c r="H78" s="116"/>
      <c r="I78" s="116"/>
      <c r="J78" s="117">
        <f t="shared" si="30"/>
        <v>0</v>
      </c>
      <c r="K78" s="129">
        <f t="shared" si="31"/>
        <v>0</v>
      </c>
      <c r="L78" s="197">
        <f t="shared" si="32"/>
        <v>0</v>
      </c>
      <c r="M78" s="50"/>
      <c r="N78" s="50"/>
      <c r="O78" s="50"/>
      <c r="P78" s="50"/>
    </row>
    <row r="79" spans="1:16" x14ac:dyDescent="0.2">
      <c r="A79" s="77" t="s">
        <v>558</v>
      </c>
      <c r="B79" s="68"/>
      <c r="C79" s="68"/>
      <c r="D79" s="67"/>
      <c r="E79" s="195"/>
      <c r="F79" s="230"/>
      <c r="G79" s="118">
        <v>2</v>
      </c>
      <c r="H79" s="116"/>
      <c r="I79" s="116"/>
      <c r="J79" s="117">
        <f t="shared" si="30"/>
        <v>0</v>
      </c>
      <c r="K79" s="129">
        <f t="shared" si="31"/>
        <v>0</v>
      </c>
      <c r="L79" s="197">
        <f t="shared" si="32"/>
        <v>0</v>
      </c>
      <c r="M79" s="50"/>
      <c r="N79" s="50"/>
      <c r="O79" s="50"/>
      <c r="P79" s="50"/>
    </row>
    <row r="80" spans="1:16" x14ac:dyDescent="0.2">
      <c r="A80" s="77" t="s">
        <v>580</v>
      </c>
      <c r="B80" s="68"/>
      <c r="C80" s="68"/>
      <c r="D80" s="68"/>
      <c r="E80" s="195"/>
      <c r="F80" s="230"/>
      <c r="G80" s="119">
        <v>1</v>
      </c>
      <c r="H80" s="116"/>
      <c r="I80" s="116"/>
      <c r="J80" s="117">
        <f t="shared" si="30"/>
        <v>0</v>
      </c>
      <c r="K80" s="129">
        <f t="shared" si="31"/>
        <v>0</v>
      </c>
      <c r="L80" s="197">
        <f t="shared" si="32"/>
        <v>0</v>
      </c>
      <c r="M80" s="50"/>
      <c r="N80" s="50"/>
      <c r="O80" s="50"/>
      <c r="P80" s="50"/>
    </row>
    <row r="81" spans="1:16" ht="13.5" thickBot="1" x14ac:dyDescent="0.2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ht="15.75" thickBot="1" x14ac:dyDescent="0.3">
      <c r="A82" s="50"/>
      <c r="B82" s="50"/>
      <c r="C82" s="50"/>
      <c r="D82" s="50"/>
      <c r="E82" s="50"/>
      <c r="F82" s="50"/>
      <c r="G82" s="50"/>
      <c r="H82" s="50"/>
      <c r="I82" s="60"/>
      <c r="J82" s="305" t="s">
        <v>232</v>
      </c>
      <c r="K82" s="306" t="s">
        <v>233</v>
      </c>
      <c r="L82" s="307" t="s">
        <v>110</v>
      </c>
      <c r="M82" s="50"/>
      <c r="N82" s="50"/>
      <c r="O82" s="50"/>
      <c r="P82" s="50"/>
    </row>
    <row r="83" spans="1:16" ht="19.5" customHeight="1" thickBot="1" x14ac:dyDescent="0.3">
      <c r="A83" s="240" t="s">
        <v>321</v>
      </c>
      <c r="B83" s="244"/>
      <c r="C83" s="244"/>
      <c r="D83" s="244"/>
      <c r="E83" s="244"/>
      <c r="F83" s="244"/>
      <c r="G83" s="244"/>
      <c r="H83" s="73"/>
      <c r="I83" s="84"/>
      <c r="J83" s="245">
        <f>SUM(J7:J80)</f>
        <v>0</v>
      </c>
      <c r="K83" s="245">
        <f>SUM(K7:K80)</f>
        <v>0</v>
      </c>
      <c r="L83" s="246">
        <f>SUM(L7:L80)</f>
        <v>0</v>
      </c>
      <c r="M83" s="50"/>
      <c r="N83" s="50"/>
      <c r="O83" s="50"/>
      <c r="P83" s="50"/>
    </row>
    <row r="84" spans="1:16" x14ac:dyDescent="0.2">
      <c r="A84" s="50"/>
      <c r="B84" s="50"/>
      <c r="C84" s="50"/>
      <c r="D84" s="65"/>
      <c r="E84" s="50"/>
      <c r="F84" s="222"/>
      <c r="G84" s="50"/>
      <c r="H84" s="50"/>
      <c r="I84" s="60"/>
      <c r="J84" s="50"/>
      <c r="K84" s="50"/>
      <c r="L84" s="60"/>
      <c r="M84" s="50"/>
      <c r="N84" s="50"/>
      <c r="O84" s="50"/>
      <c r="P84" s="50"/>
    </row>
    <row r="85" spans="1:16" x14ac:dyDescent="0.2">
      <c r="A85" s="50"/>
      <c r="B85" s="50"/>
      <c r="C85" s="50"/>
      <c r="D85" s="65"/>
      <c r="E85" s="50"/>
      <c r="F85" s="222"/>
      <c r="G85" s="50"/>
      <c r="H85" s="50"/>
      <c r="I85" s="60"/>
      <c r="J85" s="50"/>
      <c r="K85" s="50"/>
      <c r="L85" s="60"/>
      <c r="M85" s="50"/>
      <c r="N85" s="50"/>
      <c r="O85" s="50"/>
      <c r="P85" s="50"/>
    </row>
    <row r="86" spans="1:16" x14ac:dyDescent="0.2">
      <c r="A86" s="50"/>
      <c r="B86" s="50"/>
      <c r="C86" s="50"/>
      <c r="D86" s="65"/>
      <c r="E86" s="50"/>
      <c r="F86" s="222"/>
      <c r="G86" s="50"/>
      <c r="H86" s="50"/>
      <c r="I86" s="60"/>
      <c r="J86" s="50"/>
      <c r="K86" s="50"/>
      <c r="L86" s="60"/>
      <c r="M86" s="50"/>
      <c r="N86" s="50"/>
      <c r="O86" s="50"/>
      <c r="P86" s="50"/>
    </row>
    <row r="87" spans="1:16" x14ac:dyDescent="0.2">
      <c r="A87" s="50"/>
      <c r="B87" s="50"/>
      <c r="C87" s="50"/>
      <c r="D87" s="65"/>
      <c r="E87" s="50"/>
      <c r="F87" s="222"/>
      <c r="G87" s="50"/>
      <c r="H87" s="50"/>
      <c r="I87" s="60"/>
      <c r="J87" s="50"/>
      <c r="K87" s="50"/>
      <c r="L87" s="60"/>
      <c r="M87" s="50"/>
      <c r="N87" s="50"/>
      <c r="O87" s="50"/>
      <c r="P87" s="50"/>
    </row>
    <row r="88" spans="1:16" x14ac:dyDescent="0.2">
      <c r="A88" s="50"/>
      <c r="B88" s="50"/>
      <c r="C88" s="50"/>
      <c r="D88" s="65"/>
      <c r="E88" s="50"/>
      <c r="F88" s="222"/>
      <c r="G88" s="50"/>
      <c r="H88" s="50"/>
      <c r="I88" s="60"/>
      <c r="J88" s="50"/>
      <c r="K88" s="50"/>
      <c r="L88" s="60"/>
      <c r="M88" s="50"/>
      <c r="N88" s="50"/>
      <c r="O88" s="50"/>
      <c r="P88" s="50"/>
    </row>
    <row r="89" spans="1:16" x14ac:dyDescent="0.2">
      <c r="A89" s="50"/>
      <c r="B89" s="50"/>
      <c r="C89" s="50"/>
      <c r="D89" s="65"/>
      <c r="E89" s="50"/>
      <c r="F89" s="222"/>
      <c r="G89" s="50"/>
      <c r="H89" s="50"/>
      <c r="I89" s="60"/>
      <c r="J89" s="50"/>
      <c r="K89" s="50"/>
      <c r="L89" s="60"/>
      <c r="M89" s="50"/>
      <c r="N89" s="50"/>
      <c r="O89" s="50"/>
      <c r="P89" s="50"/>
    </row>
    <row r="90" spans="1:16" x14ac:dyDescent="0.2">
      <c r="A90" s="50"/>
      <c r="B90" s="50"/>
      <c r="C90" s="50"/>
      <c r="D90" s="65"/>
      <c r="E90" s="50"/>
      <c r="F90" s="222"/>
      <c r="G90" s="50"/>
      <c r="H90" s="50"/>
      <c r="I90" s="60"/>
      <c r="J90" s="50"/>
      <c r="K90" s="50"/>
      <c r="L90" s="60"/>
      <c r="M90" s="50"/>
      <c r="N90" s="50"/>
      <c r="O90" s="50"/>
      <c r="P90" s="50"/>
    </row>
    <row r="91" spans="1:16" x14ac:dyDescent="0.2">
      <c r="A91" s="50"/>
      <c r="B91" s="50"/>
      <c r="C91" s="50"/>
      <c r="D91" s="65"/>
      <c r="E91" s="50"/>
      <c r="F91" s="222"/>
      <c r="G91" s="50"/>
      <c r="H91" s="50"/>
      <c r="I91" s="60"/>
      <c r="J91" s="50"/>
      <c r="K91" s="50"/>
      <c r="L91" s="60"/>
      <c r="M91" s="50"/>
      <c r="N91" s="50"/>
      <c r="O91" s="50"/>
      <c r="P91" s="50"/>
    </row>
    <row r="92" spans="1:16" x14ac:dyDescent="0.2">
      <c r="A92" s="50"/>
      <c r="B92" s="50"/>
      <c r="C92" s="50"/>
      <c r="D92" s="65"/>
      <c r="E92" s="50"/>
      <c r="F92" s="222"/>
      <c r="G92" s="50"/>
      <c r="H92" s="50"/>
      <c r="I92" s="60"/>
      <c r="J92" s="50"/>
      <c r="K92" s="50"/>
      <c r="L92" s="60"/>
      <c r="M92" s="50"/>
      <c r="N92" s="50"/>
      <c r="O92" s="50"/>
      <c r="P92" s="50"/>
    </row>
    <row r="93" spans="1:16" x14ac:dyDescent="0.2">
      <c r="A93" s="50"/>
      <c r="B93" s="50"/>
      <c r="C93" s="50"/>
      <c r="D93" s="65"/>
      <c r="E93" s="50"/>
      <c r="F93" s="222"/>
      <c r="G93" s="50"/>
      <c r="H93" s="50"/>
      <c r="I93" s="60"/>
      <c r="J93" s="50"/>
      <c r="K93" s="50"/>
      <c r="L93" s="60"/>
      <c r="M93" s="50"/>
      <c r="N93" s="50"/>
      <c r="O93" s="50"/>
      <c r="P93" s="50"/>
    </row>
    <row r="94" spans="1:16" x14ac:dyDescent="0.2">
      <c r="A94" s="50"/>
      <c r="B94" s="50"/>
      <c r="C94" s="50"/>
      <c r="D94" s="65"/>
      <c r="E94" s="50"/>
      <c r="F94" s="222"/>
      <c r="G94" s="50"/>
      <c r="H94" s="50"/>
      <c r="I94" s="60"/>
      <c r="J94" s="50"/>
      <c r="K94" s="50"/>
      <c r="L94" s="60"/>
      <c r="M94" s="50"/>
      <c r="N94" s="50"/>
      <c r="O94" s="50"/>
      <c r="P94" s="50"/>
    </row>
    <row r="95" spans="1:16" x14ac:dyDescent="0.2">
      <c r="A95" s="50"/>
      <c r="B95" s="50"/>
      <c r="C95" s="50"/>
      <c r="D95" s="65"/>
      <c r="E95" s="50"/>
      <c r="F95" s="222"/>
      <c r="G95" s="50"/>
      <c r="H95" s="50"/>
      <c r="I95" s="60"/>
      <c r="J95" s="50"/>
      <c r="K95" s="50"/>
      <c r="L95" s="60"/>
      <c r="M95" s="50"/>
      <c r="N95" s="50"/>
      <c r="O95" s="50"/>
      <c r="P95" s="50"/>
    </row>
  </sheetData>
  <sheetProtection selectLockedCells="1"/>
  <mergeCells count="2">
    <mergeCell ref="A69:C69"/>
    <mergeCell ref="A1:L1"/>
  </mergeCells>
  <phoneticPr fontId="1" type="noConversion"/>
  <pageMargins left="0.73" right="0.75" top="0.51181102362204722" bottom="0.39370078740157483" header="0" footer="0"/>
  <pageSetup paperSize="9" scale="95" orientation="landscape" horizontalDpi="4294967293" r:id="rId1"/>
  <headerFooter alignWithMargins="0"/>
  <rowBreaks count="1" manualBreakCount="1">
    <brk id="43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B1:Q67"/>
  <sheetViews>
    <sheetView view="pageBreakPreview" topLeftCell="B1" zoomScaleNormal="100" zoomScaleSheetLayoutView="100" workbookViewId="0">
      <selection activeCell="M64" sqref="M64"/>
    </sheetView>
  </sheetViews>
  <sheetFormatPr defaultColWidth="9.140625" defaultRowHeight="12.75" x14ac:dyDescent="0.2"/>
  <cols>
    <col min="1" max="1" width="9.140625" style="1"/>
    <col min="2" max="2" width="8.42578125" style="1" customWidth="1"/>
    <col min="3" max="3" width="8.5703125" style="1" customWidth="1"/>
    <col min="4" max="4" width="9.85546875" style="1" customWidth="1"/>
    <col min="5" max="6" width="9.140625" style="1"/>
    <col min="7" max="7" width="13" style="1" customWidth="1"/>
    <col min="8" max="8" width="9.140625" style="1"/>
    <col min="9" max="10" width="9.140625" style="22"/>
    <col min="11" max="11" width="16.28515625" style="1" customWidth="1"/>
    <col min="12" max="12" width="15.85546875" style="1" customWidth="1"/>
    <col min="13" max="13" width="17.42578125" style="1" customWidth="1"/>
    <col min="14" max="16384" width="9.140625" style="1"/>
  </cols>
  <sheetData>
    <row r="1" spans="2:17" ht="18" x14ac:dyDescent="0.25">
      <c r="B1" s="421" t="s">
        <v>225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</row>
    <row r="3" spans="2:17" x14ac:dyDescent="0.2">
      <c r="B3" s="3" t="s">
        <v>117</v>
      </c>
      <c r="H3" s="3" t="s">
        <v>114</v>
      </c>
      <c r="K3" s="48" t="s">
        <v>113</v>
      </c>
    </row>
    <row r="4" spans="2:17" x14ac:dyDescent="0.2">
      <c r="B4" s="4">
        <f>'podatki produkcije'!B6</f>
        <v>0</v>
      </c>
      <c r="H4" s="4">
        <f>'podatki produkcije'!B8</f>
        <v>0</v>
      </c>
      <c r="K4" s="49">
        <f>'podatki produkcije'!B10</f>
        <v>0</v>
      </c>
    </row>
    <row r="5" spans="2:17" ht="8.25" customHeight="1" x14ac:dyDescent="0.2"/>
    <row r="6" spans="2:17" x14ac:dyDescent="0.2">
      <c r="B6" s="452" t="s">
        <v>628</v>
      </c>
      <c r="C6" s="452"/>
      <c r="D6" s="452"/>
      <c r="E6" s="452"/>
      <c r="F6" s="452"/>
      <c r="G6" s="453"/>
      <c r="H6" s="303" t="s">
        <v>92</v>
      </c>
      <c r="I6" s="303" t="s">
        <v>95</v>
      </c>
      <c r="J6" s="303" t="s">
        <v>109</v>
      </c>
      <c r="K6" s="303" t="s">
        <v>96</v>
      </c>
      <c r="L6" s="303" t="s">
        <v>233</v>
      </c>
      <c r="M6" s="304" t="s">
        <v>1</v>
      </c>
    </row>
    <row r="7" spans="2:17" x14ac:dyDescent="0.2">
      <c r="B7" s="299" t="s">
        <v>715</v>
      </c>
      <c r="C7" s="299"/>
      <c r="D7" s="299"/>
      <c r="E7" s="299"/>
      <c r="F7" s="299"/>
      <c r="G7" s="299"/>
      <c r="H7" s="118">
        <v>300</v>
      </c>
      <c r="I7" s="127"/>
      <c r="J7" s="127"/>
      <c r="K7" s="322">
        <f>IF(I7=" ",0,(IF(J7=" ",0,H7*I7*J7)))</f>
        <v>0</v>
      </c>
      <c r="L7" s="323">
        <f>0.22*K7</f>
        <v>0</v>
      </c>
      <c r="M7" s="323">
        <f>K7+L7</f>
        <v>0</v>
      </c>
    </row>
    <row r="8" spans="2:17" x14ac:dyDescent="0.2">
      <c r="B8" s="137" t="s">
        <v>539</v>
      </c>
      <c r="C8" s="138"/>
      <c r="D8" s="138"/>
      <c r="E8" s="138"/>
      <c r="F8" s="138"/>
      <c r="G8" s="138"/>
      <c r="H8" s="118">
        <v>165</v>
      </c>
      <c r="I8" s="127"/>
      <c r="J8" s="127"/>
      <c r="K8" s="128">
        <f>IF(I8=" ",0,(IF(J8=" ",0,H8*I8*J8)))</f>
        <v>0</v>
      </c>
      <c r="L8" s="129">
        <f>0.22*K8</f>
        <v>0</v>
      </c>
      <c r="M8" s="129">
        <f>K8+L8</f>
        <v>0</v>
      </c>
      <c r="O8" s="50"/>
      <c r="P8" s="50"/>
      <c r="Q8" s="50"/>
    </row>
    <row r="9" spans="2:17" x14ac:dyDescent="0.2">
      <c r="B9" s="137" t="s">
        <v>540</v>
      </c>
      <c r="C9" s="138"/>
      <c r="D9" s="138"/>
      <c r="E9" s="138"/>
      <c r="F9" s="138"/>
      <c r="G9" s="138"/>
      <c r="H9" s="118">
        <v>135</v>
      </c>
      <c r="I9" s="127"/>
      <c r="J9" s="127"/>
      <c r="K9" s="128">
        <f>IF(I9=" ",0,(IF(J9=" ",0,H9*I9*J9)))</f>
        <v>0</v>
      </c>
      <c r="L9" s="129">
        <f t="shared" ref="L9:L20" si="0">0.22*K9</f>
        <v>0</v>
      </c>
      <c r="M9" s="129">
        <f>K9+L9</f>
        <v>0</v>
      </c>
      <c r="O9" s="50"/>
      <c r="P9" s="50"/>
      <c r="Q9" s="50"/>
    </row>
    <row r="10" spans="2:17" x14ac:dyDescent="0.2">
      <c r="B10" s="137" t="s">
        <v>401</v>
      </c>
      <c r="C10" s="138"/>
      <c r="D10" s="138"/>
      <c r="E10" s="138"/>
      <c r="F10" s="141"/>
      <c r="G10" s="140"/>
      <c r="H10" s="118">
        <v>36</v>
      </c>
      <c r="I10" s="127"/>
      <c r="J10" s="127"/>
      <c r="K10" s="128">
        <f t="shared" ref="K10:K56" si="1">IF(I10=" ",0,(IF(J10=" ",0,H10*I10*J10)))</f>
        <v>0</v>
      </c>
      <c r="L10" s="129">
        <f t="shared" si="0"/>
        <v>0</v>
      </c>
      <c r="M10" s="129">
        <f t="shared" ref="M10:M56" si="2">K10+L10</f>
        <v>0</v>
      </c>
      <c r="O10" s="50"/>
      <c r="P10" s="50"/>
      <c r="Q10" s="50"/>
    </row>
    <row r="11" spans="2:17" x14ac:dyDescent="0.2">
      <c r="B11" s="137" t="s">
        <v>402</v>
      </c>
      <c r="C11" s="138"/>
      <c r="D11" s="138"/>
      <c r="E11" s="138"/>
      <c r="F11" s="141"/>
      <c r="G11" s="140"/>
      <c r="H11" s="118">
        <v>22</v>
      </c>
      <c r="I11" s="127"/>
      <c r="J11" s="127"/>
      <c r="K11" s="128">
        <f t="shared" si="1"/>
        <v>0</v>
      </c>
      <c r="L11" s="129">
        <f t="shared" si="0"/>
        <v>0</v>
      </c>
      <c r="M11" s="129">
        <f t="shared" si="2"/>
        <v>0</v>
      </c>
      <c r="O11" s="50"/>
      <c r="P11" s="50"/>
      <c r="Q11" s="50"/>
    </row>
    <row r="12" spans="2:17" x14ac:dyDescent="0.2">
      <c r="B12" s="137" t="s">
        <v>403</v>
      </c>
      <c r="C12" s="138"/>
      <c r="D12" s="138"/>
      <c r="E12" s="138"/>
      <c r="F12" s="141"/>
      <c r="G12" s="140"/>
      <c r="H12" s="118">
        <v>16</v>
      </c>
      <c r="I12" s="127"/>
      <c r="J12" s="127"/>
      <c r="K12" s="128">
        <f t="shared" si="1"/>
        <v>0</v>
      </c>
      <c r="L12" s="129">
        <f t="shared" si="0"/>
        <v>0</v>
      </c>
      <c r="M12" s="129">
        <f t="shared" si="2"/>
        <v>0</v>
      </c>
      <c r="O12" s="50"/>
      <c r="P12" s="50"/>
      <c r="Q12" s="50"/>
    </row>
    <row r="13" spans="2:17" ht="10.5" customHeight="1" x14ac:dyDescent="0.2">
      <c r="B13" s="142"/>
      <c r="C13" s="142"/>
      <c r="D13" s="142"/>
      <c r="E13" s="142"/>
      <c r="F13" s="287"/>
      <c r="G13" s="149"/>
      <c r="H13" s="288"/>
      <c r="I13" s="289"/>
      <c r="J13" s="289"/>
      <c r="K13" s="290"/>
      <c r="L13" s="290"/>
      <c r="M13" s="290"/>
      <c r="O13" s="50"/>
      <c r="P13" s="50"/>
      <c r="Q13" s="50"/>
    </row>
    <row r="14" spans="2:17" x14ac:dyDescent="0.2">
      <c r="B14" s="452" t="s">
        <v>629</v>
      </c>
      <c r="C14" s="452"/>
      <c r="D14" s="452"/>
      <c r="E14" s="452"/>
      <c r="F14" s="452"/>
      <c r="G14" s="452"/>
      <c r="H14" s="232"/>
      <c r="I14" s="286"/>
      <c r="J14" s="286"/>
      <c r="K14" s="285"/>
      <c r="L14" s="285"/>
      <c r="M14" s="285"/>
      <c r="O14" s="50"/>
      <c r="P14" s="50"/>
      <c r="Q14" s="50"/>
    </row>
    <row r="15" spans="2:17" x14ac:dyDescent="0.2">
      <c r="B15" s="137" t="s">
        <v>404</v>
      </c>
      <c r="C15" s="138"/>
      <c r="D15" s="138"/>
      <c r="E15" s="138"/>
      <c r="F15" s="139"/>
      <c r="G15" s="140"/>
      <c r="H15" s="118">
        <v>17</v>
      </c>
      <c r="I15" s="127"/>
      <c r="J15" s="127"/>
      <c r="K15" s="128">
        <f t="shared" si="1"/>
        <v>0</v>
      </c>
      <c r="L15" s="129">
        <f t="shared" si="0"/>
        <v>0</v>
      </c>
      <c r="M15" s="129">
        <f t="shared" si="2"/>
        <v>0</v>
      </c>
      <c r="O15" s="50"/>
      <c r="P15" s="50"/>
      <c r="Q15" s="50"/>
    </row>
    <row r="16" spans="2:17" x14ac:dyDescent="0.2">
      <c r="B16" s="137" t="s">
        <v>425</v>
      </c>
      <c r="C16" s="138"/>
      <c r="D16" s="138"/>
      <c r="E16" s="138"/>
      <c r="F16" s="139"/>
      <c r="G16" s="140"/>
      <c r="H16" s="118">
        <v>22</v>
      </c>
      <c r="I16" s="127"/>
      <c r="J16" s="127"/>
      <c r="K16" s="128">
        <f t="shared" si="1"/>
        <v>0</v>
      </c>
      <c r="L16" s="129">
        <f t="shared" si="0"/>
        <v>0</v>
      </c>
      <c r="M16" s="129">
        <f t="shared" si="2"/>
        <v>0</v>
      </c>
      <c r="O16" s="50"/>
      <c r="P16" s="50"/>
      <c r="Q16" s="50"/>
    </row>
    <row r="17" spans="2:17" x14ac:dyDescent="0.2">
      <c r="B17" s="137" t="s">
        <v>424</v>
      </c>
      <c r="C17" s="138"/>
      <c r="D17" s="138"/>
      <c r="E17" s="138"/>
      <c r="F17" s="139"/>
      <c r="G17" s="140"/>
      <c r="H17" s="118">
        <v>12</v>
      </c>
      <c r="I17" s="127"/>
      <c r="J17" s="127"/>
      <c r="K17" s="128">
        <f t="shared" si="1"/>
        <v>0</v>
      </c>
      <c r="L17" s="129">
        <f t="shared" si="0"/>
        <v>0</v>
      </c>
      <c r="M17" s="129">
        <f t="shared" si="2"/>
        <v>0</v>
      </c>
      <c r="O17" s="50"/>
      <c r="P17" s="50"/>
      <c r="Q17" s="50"/>
    </row>
    <row r="18" spans="2:17" x14ac:dyDescent="0.2">
      <c r="B18" s="137" t="s">
        <v>405</v>
      </c>
      <c r="C18" s="138"/>
      <c r="D18" s="138"/>
      <c r="E18" s="138"/>
      <c r="F18" s="139"/>
      <c r="G18" s="140"/>
      <c r="H18" s="118">
        <v>12</v>
      </c>
      <c r="I18" s="127"/>
      <c r="J18" s="127"/>
      <c r="K18" s="128">
        <f t="shared" si="1"/>
        <v>0</v>
      </c>
      <c r="L18" s="129">
        <f t="shared" si="0"/>
        <v>0</v>
      </c>
      <c r="M18" s="129">
        <f t="shared" si="2"/>
        <v>0</v>
      </c>
      <c r="O18" s="50"/>
      <c r="P18" s="50"/>
      <c r="Q18" s="252"/>
    </row>
    <row r="19" spans="2:17" x14ac:dyDescent="0.2">
      <c r="B19" s="137" t="s">
        <v>406</v>
      </c>
      <c r="C19" s="138"/>
      <c r="D19" s="138"/>
      <c r="E19" s="138"/>
      <c r="F19" s="139"/>
      <c r="G19" s="140"/>
      <c r="H19" s="118">
        <v>60</v>
      </c>
      <c r="I19" s="127"/>
      <c r="J19" s="127"/>
      <c r="K19" s="128">
        <f t="shared" si="1"/>
        <v>0</v>
      </c>
      <c r="L19" s="129">
        <f t="shared" si="0"/>
        <v>0</v>
      </c>
      <c r="M19" s="129">
        <f t="shared" si="2"/>
        <v>0</v>
      </c>
      <c r="O19" s="50"/>
      <c r="P19" s="50"/>
      <c r="Q19" s="50"/>
    </row>
    <row r="20" spans="2:17" x14ac:dyDescent="0.2">
      <c r="B20" s="137" t="s">
        <v>414</v>
      </c>
      <c r="C20" s="138"/>
      <c r="D20" s="138"/>
      <c r="E20" s="138"/>
      <c r="F20" s="139"/>
      <c r="G20" s="140"/>
      <c r="H20" s="136">
        <v>7</v>
      </c>
      <c r="I20" s="127"/>
      <c r="J20" s="127"/>
      <c r="K20" s="128">
        <f t="shared" si="1"/>
        <v>0</v>
      </c>
      <c r="L20" s="129">
        <f t="shared" si="0"/>
        <v>0</v>
      </c>
      <c r="M20" s="129">
        <f t="shared" si="2"/>
        <v>0</v>
      </c>
      <c r="O20" s="50"/>
      <c r="P20" s="50"/>
      <c r="Q20" s="50"/>
    </row>
    <row r="21" spans="2:17" ht="10.5" customHeight="1" x14ac:dyDescent="0.2">
      <c r="B21" s="142"/>
      <c r="C21" s="142"/>
      <c r="D21" s="142"/>
      <c r="E21" s="142"/>
      <c r="F21" s="150"/>
      <c r="G21" s="149"/>
      <c r="H21" s="288"/>
      <c r="I21" s="289"/>
      <c r="J21" s="289"/>
      <c r="K21" s="290"/>
      <c r="L21" s="290"/>
      <c r="M21" s="290"/>
      <c r="O21" s="50"/>
      <c r="P21" s="50"/>
      <c r="Q21" s="50"/>
    </row>
    <row r="22" spans="2:17" x14ac:dyDescent="0.2">
      <c r="B22" s="452" t="s">
        <v>630</v>
      </c>
      <c r="C22" s="452"/>
      <c r="D22" s="452"/>
      <c r="E22" s="452"/>
      <c r="F22" s="452"/>
      <c r="G22" s="452"/>
      <c r="H22" s="232"/>
      <c r="I22" s="286"/>
      <c r="J22" s="286"/>
      <c r="K22" s="285"/>
      <c r="L22" s="285"/>
      <c r="M22" s="285"/>
      <c r="O22" s="50"/>
      <c r="P22" s="50"/>
      <c r="Q22" s="50"/>
    </row>
    <row r="23" spans="2:17" x14ac:dyDescent="0.2">
      <c r="B23" s="272" t="s">
        <v>618</v>
      </c>
      <c r="C23" s="142"/>
      <c r="D23" s="142"/>
      <c r="E23" s="142"/>
      <c r="F23" s="150"/>
      <c r="G23" s="274"/>
      <c r="H23" s="273">
        <v>10</v>
      </c>
      <c r="I23" s="127"/>
      <c r="J23" s="127"/>
      <c r="K23" s="128">
        <f t="shared" ref="K23:K26" si="3">IF(I23=" ",0,(IF(J23=" ",0,H23*I23*J23)))</f>
        <v>0</v>
      </c>
      <c r="L23" s="129">
        <f t="shared" ref="L23:L26" si="4">0.22*K23</f>
        <v>0</v>
      </c>
      <c r="M23" s="129">
        <f t="shared" ref="M23:M26" si="5">K23+L23</f>
        <v>0</v>
      </c>
      <c r="O23" s="50"/>
      <c r="P23" s="50"/>
      <c r="Q23" s="50"/>
    </row>
    <row r="24" spans="2:17" x14ac:dyDescent="0.2">
      <c r="B24" s="272" t="s">
        <v>619</v>
      </c>
      <c r="C24" s="142"/>
      <c r="D24" s="142"/>
      <c r="E24" s="142"/>
      <c r="F24" s="150"/>
      <c r="G24" s="274"/>
      <c r="H24" s="273">
        <v>18</v>
      </c>
      <c r="I24" s="127"/>
      <c r="J24" s="127"/>
      <c r="K24" s="128">
        <f t="shared" si="3"/>
        <v>0</v>
      </c>
      <c r="L24" s="129">
        <f t="shared" si="4"/>
        <v>0</v>
      </c>
      <c r="M24" s="129">
        <f t="shared" si="5"/>
        <v>0</v>
      </c>
      <c r="O24" s="50"/>
      <c r="P24" s="50"/>
      <c r="Q24" s="50"/>
    </row>
    <row r="25" spans="2:17" x14ac:dyDescent="0.2">
      <c r="B25" s="272" t="s">
        <v>620</v>
      </c>
      <c r="C25" s="142"/>
      <c r="D25" s="142"/>
      <c r="E25" s="142"/>
      <c r="F25" s="150"/>
      <c r="G25" s="274"/>
      <c r="H25" s="273">
        <v>18</v>
      </c>
      <c r="I25" s="127"/>
      <c r="J25" s="127"/>
      <c r="K25" s="128">
        <f t="shared" si="3"/>
        <v>0</v>
      </c>
      <c r="L25" s="129">
        <f t="shared" si="4"/>
        <v>0</v>
      </c>
      <c r="M25" s="129">
        <f t="shared" si="5"/>
        <v>0</v>
      </c>
      <c r="O25" s="50"/>
      <c r="P25" s="50"/>
      <c r="Q25" s="50"/>
    </row>
    <row r="26" spans="2:17" x14ac:dyDescent="0.2">
      <c r="B26" s="272" t="s">
        <v>621</v>
      </c>
      <c r="C26" s="142"/>
      <c r="D26" s="142"/>
      <c r="E26" s="142"/>
      <c r="F26" s="150"/>
      <c r="G26" s="274"/>
      <c r="H26" s="247">
        <v>25</v>
      </c>
      <c r="I26" s="127"/>
      <c r="J26" s="127"/>
      <c r="K26" s="128">
        <f t="shared" si="3"/>
        <v>0</v>
      </c>
      <c r="L26" s="129">
        <f t="shared" si="4"/>
        <v>0</v>
      </c>
      <c r="M26" s="129">
        <f t="shared" si="5"/>
        <v>0</v>
      </c>
      <c r="O26" s="50"/>
      <c r="P26" s="50"/>
      <c r="Q26" s="50"/>
    </row>
    <row r="27" spans="2:17" x14ac:dyDescent="0.2">
      <c r="B27" s="272" t="s">
        <v>683</v>
      </c>
      <c r="C27" s="142"/>
      <c r="D27" s="142"/>
      <c r="E27" s="142"/>
      <c r="F27" s="150"/>
      <c r="G27" s="274"/>
      <c r="H27" s="247">
        <v>35</v>
      </c>
      <c r="I27" s="127"/>
      <c r="J27" s="127"/>
      <c r="K27" s="128">
        <f t="shared" ref="K27" si="6">IF(I27=" ",0,(IF(J27=" ",0,H27*I27*J27)))</f>
        <v>0</v>
      </c>
      <c r="L27" s="129">
        <f t="shared" ref="L27" si="7">0.22*K27</f>
        <v>0</v>
      </c>
      <c r="M27" s="129">
        <f t="shared" ref="M27" si="8">K27+L27</f>
        <v>0</v>
      </c>
      <c r="O27" s="50"/>
      <c r="P27" s="50"/>
      <c r="Q27" s="50"/>
    </row>
    <row r="28" spans="2:17" x14ac:dyDescent="0.2">
      <c r="B28" s="238" t="s">
        <v>625</v>
      </c>
      <c r="C28" s="86"/>
      <c r="D28" s="138"/>
      <c r="E28" s="138"/>
      <c r="F28" s="139"/>
      <c r="G28" s="283"/>
      <c r="H28" s="282">
        <v>35</v>
      </c>
      <c r="I28" s="147"/>
      <c r="J28" s="147"/>
      <c r="K28" s="148">
        <f t="shared" si="1"/>
        <v>0</v>
      </c>
      <c r="L28" s="148">
        <f>0.22*K28</f>
        <v>0</v>
      </c>
      <c r="M28" s="148">
        <f t="shared" si="2"/>
        <v>0</v>
      </c>
      <c r="O28" s="53"/>
      <c r="P28" s="51"/>
      <c r="Q28" s="52"/>
    </row>
    <row r="29" spans="2:17" x14ac:dyDescent="0.2">
      <c r="B29" s="238" t="s">
        <v>407</v>
      </c>
      <c r="C29" s="86"/>
      <c r="D29" s="138"/>
      <c r="E29" s="138"/>
      <c r="F29" s="139"/>
      <c r="G29" s="283"/>
      <c r="H29" s="282">
        <v>6</v>
      </c>
      <c r="I29" s="147"/>
      <c r="J29" s="147"/>
      <c r="K29" s="148">
        <f t="shared" si="1"/>
        <v>0</v>
      </c>
      <c r="L29" s="148">
        <f>0.22*K29</f>
        <v>0</v>
      </c>
      <c r="M29" s="148">
        <f t="shared" si="2"/>
        <v>0</v>
      </c>
      <c r="O29" s="53"/>
      <c r="P29" s="51"/>
      <c r="Q29" s="52"/>
    </row>
    <row r="30" spans="2:17" x14ac:dyDescent="0.2">
      <c r="B30" s="238" t="s">
        <v>626</v>
      </c>
      <c r="C30" s="86"/>
      <c r="D30" s="138"/>
      <c r="E30" s="138"/>
      <c r="F30" s="139"/>
      <c r="G30" s="283"/>
      <c r="H30" s="282">
        <v>50</v>
      </c>
      <c r="I30" s="147"/>
      <c r="J30" s="147"/>
      <c r="K30" s="148">
        <f t="shared" si="1"/>
        <v>0</v>
      </c>
      <c r="L30" s="148">
        <f>0.22*K30</f>
        <v>0</v>
      </c>
      <c r="M30" s="148">
        <f t="shared" si="2"/>
        <v>0</v>
      </c>
      <c r="O30" s="53"/>
      <c r="P30" s="51"/>
      <c r="Q30" s="52"/>
    </row>
    <row r="31" spans="2:17" x14ac:dyDescent="0.2">
      <c r="B31" s="238" t="s">
        <v>627</v>
      </c>
      <c r="C31" s="86"/>
      <c r="D31" s="138"/>
      <c r="E31" s="138"/>
      <c r="F31" s="139"/>
      <c r="G31" s="283"/>
      <c r="H31" s="282">
        <v>30</v>
      </c>
      <c r="I31" s="147"/>
      <c r="J31" s="147"/>
      <c r="K31" s="148">
        <f t="shared" si="1"/>
        <v>0</v>
      </c>
      <c r="L31" s="148">
        <f>0.22*K31</f>
        <v>0</v>
      </c>
      <c r="M31" s="148">
        <f t="shared" si="2"/>
        <v>0</v>
      </c>
      <c r="O31" s="53"/>
      <c r="P31" s="51"/>
      <c r="Q31" s="52"/>
    </row>
    <row r="32" spans="2:17" x14ac:dyDescent="0.2">
      <c r="B32" s="238" t="s">
        <v>408</v>
      </c>
      <c r="C32" s="86"/>
      <c r="D32" s="138"/>
      <c r="E32" s="138"/>
      <c r="F32" s="139"/>
      <c r="G32" s="283"/>
      <c r="H32" s="282">
        <v>16</v>
      </c>
      <c r="I32" s="147"/>
      <c r="J32" s="147"/>
      <c r="K32" s="148">
        <f t="shared" si="1"/>
        <v>0</v>
      </c>
      <c r="L32" s="148">
        <f>0.22*K32</f>
        <v>0</v>
      </c>
      <c r="M32" s="148">
        <f t="shared" si="2"/>
        <v>0</v>
      </c>
      <c r="O32" s="53"/>
      <c r="P32" s="51"/>
      <c r="Q32" s="52"/>
    </row>
    <row r="33" spans="2:17" ht="14.25" customHeight="1" x14ac:dyDescent="0.2">
      <c r="B33" s="86"/>
      <c r="C33" s="86"/>
      <c r="D33" s="142"/>
      <c r="E33" s="142"/>
      <c r="F33" s="150"/>
      <c r="G33" s="274"/>
      <c r="H33" s="291"/>
      <c r="I33" s="295"/>
      <c r="J33" s="295"/>
      <c r="K33" s="296"/>
      <c r="L33" s="296"/>
      <c r="M33" s="296"/>
      <c r="O33" s="53"/>
      <c r="P33" s="51"/>
      <c r="Q33" s="52"/>
    </row>
    <row r="34" spans="2:17" x14ac:dyDescent="0.2">
      <c r="B34" s="452" t="s">
        <v>631</v>
      </c>
      <c r="C34" s="452"/>
      <c r="D34" s="452"/>
      <c r="E34" s="452"/>
      <c r="F34" s="452"/>
      <c r="G34" s="452"/>
      <c r="H34" s="293"/>
      <c r="I34" s="294"/>
      <c r="J34" s="294"/>
      <c r="K34" s="292"/>
      <c r="L34" s="292"/>
      <c r="M34" s="292"/>
      <c r="O34" s="53"/>
      <c r="P34" s="51"/>
      <c r="Q34" s="52"/>
    </row>
    <row r="35" spans="2:17" x14ac:dyDescent="0.2">
      <c r="B35" s="137" t="s">
        <v>468</v>
      </c>
      <c r="C35" s="138"/>
      <c r="D35" s="138"/>
      <c r="E35" s="138"/>
      <c r="F35" s="138"/>
      <c r="G35" s="140"/>
      <c r="H35" s="118">
        <v>10</v>
      </c>
      <c r="I35" s="116"/>
      <c r="J35" s="116"/>
      <c r="K35" s="128">
        <f>IF(I35=" ",0,(IF(J35=" ",0,H35*I35*J35)))</f>
        <v>0</v>
      </c>
      <c r="L35" s="117">
        <f t="shared" ref="L35:L57" si="9">0.22*K35</f>
        <v>0</v>
      </c>
      <c r="M35" s="129">
        <f>K35+L35</f>
        <v>0</v>
      </c>
      <c r="O35" s="50"/>
      <c r="P35" s="50"/>
      <c r="Q35" s="50"/>
    </row>
    <row r="36" spans="2:17" x14ac:dyDescent="0.2">
      <c r="B36" s="137" t="s">
        <v>469</v>
      </c>
      <c r="C36" s="138"/>
      <c r="D36" s="138"/>
      <c r="E36" s="138"/>
      <c r="F36" s="138"/>
      <c r="G36" s="140"/>
      <c r="H36" s="118">
        <v>7</v>
      </c>
      <c r="I36" s="116"/>
      <c r="J36" s="116"/>
      <c r="K36" s="128">
        <f>IF(I36=" ",0,(IF(J36=" ",0,H36*I36*J36)))</f>
        <v>0</v>
      </c>
      <c r="L36" s="117">
        <f t="shared" si="9"/>
        <v>0</v>
      </c>
      <c r="M36" s="129">
        <f>K36+L36</f>
        <v>0</v>
      </c>
      <c r="O36" s="50"/>
      <c r="P36" s="50"/>
      <c r="Q36" s="50"/>
    </row>
    <row r="37" spans="2:17" x14ac:dyDescent="0.2">
      <c r="B37" s="137" t="s">
        <v>409</v>
      </c>
      <c r="C37" s="138"/>
      <c r="D37" s="138"/>
      <c r="E37" s="138"/>
      <c r="F37" s="138"/>
      <c r="G37" s="140"/>
      <c r="H37" s="118">
        <v>10</v>
      </c>
      <c r="I37" s="116"/>
      <c r="J37" s="116"/>
      <c r="K37" s="128">
        <f t="shared" si="1"/>
        <v>0</v>
      </c>
      <c r="L37" s="117">
        <f t="shared" si="9"/>
        <v>0</v>
      </c>
      <c r="M37" s="129">
        <f t="shared" si="2"/>
        <v>0</v>
      </c>
      <c r="O37" s="50"/>
      <c r="P37" s="50"/>
      <c r="Q37" s="50"/>
    </row>
    <row r="38" spans="2:17" x14ac:dyDescent="0.2">
      <c r="B38" s="137" t="s">
        <v>410</v>
      </c>
      <c r="C38" s="138"/>
      <c r="D38" s="138"/>
      <c r="E38" s="138"/>
      <c r="F38" s="139"/>
      <c r="G38" s="140"/>
      <c r="H38" s="118">
        <v>7</v>
      </c>
      <c r="I38" s="116"/>
      <c r="J38" s="116"/>
      <c r="K38" s="128">
        <f t="shared" si="1"/>
        <v>0</v>
      </c>
      <c r="L38" s="117">
        <f t="shared" si="9"/>
        <v>0</v>
      </c>
      <c r="M38" s="129">
        <f t="shared" si="2"/>
        <v>0</v>
      </c>
      <c r="O38" s="50"/>
      <c r="P38" s="50"/>
      <c r="Q38" s="50"/>
    </row>
    <row r="39" spans="2:17" x14ac:dyDescent="0.2">
      <c r="B39" s="137" t="s">
        <v>411</v>
      </c>
      <c r="C39" s="138"/>
      <c r="D39" s="138"/>
      <c r="E39" s="138"/>
      <c r="F39" s="139"/>
      <c r="G39" s="140"/>
      <c r="H39" s="118">
        <v>7</v>
      </c>
      <c r="I39" s="116"/>
      <c r="J39" s="116"/>
      <c r="K39" s="128">
        <f t="shared" si="1"/>
        <v>0</v>
      </c>
      <c r="L39" s="117">
        <f t="shared" si="9"/>
        <v>0</v>
      </c>
      <c r="M39" s="129">
        <f t="shared" si="2"/>
        <v>0</v>
      </c>
      <c r="O39" s="50"/>
      <c r="P39" s="50"/>
      <c r="Q39" s="50"/>
    </row>
    <row r="40" spans="2:17" x14ac:dyDescent="0.2">
      <c r="B40" s="137" t="s">
        <v>412</v>
      </c>
      <c r="C40" s="138"/>
      <c r="D40" s="138"/>
      <c r="E40" s="138"/>
      <c r="F40" s="139"/>
      <c r="G40" s="140"/>
      <c r="H40" s="118">
        <v>10</v>
      </c>
      <c r="I40" s="116"/>
      <c r="J40" s="116"/>
      <c r="K40" s="128">
        <f>IF(I40=" ",0,(IF(J40=" ",0,H40*I40*J40)))</f>
        <v>0</v>
      </c>
      <c r="L40" s="117">
        <f t="shared" si="9"/>
        <v>0</v>
      </c>
      <c r="M40" s="129">
        <f t="shared" si="2"/>
        <v>0</v>
      </c>
      <c r="O40" s="50"/>
      <c r="P40" s="50"/>
      <c r="Q40" s="50"/>
    </row>
    <row r="41" spans="2:17" x14ac:dyDescent="0.2">
      <c r="B41" s="137" t="s">
        <v>426</v>
      </c>
      <c r="C41" s="138"/>
      <c r="D41" s="138"/>
      <c r="E41" s="138"/>
      <c r="F41" s="139"/>
      <c r="G41" s="140"/>
      <c r="H41" s="118">
        <v>12</v>
      </c>
      <c r="I41" s="116"/>
      <c r="J41" s="116"/>
      <c r="K41" s="128">
        <f t="shared" si="1"/>
        <v>0</v>
      </c>
      <c r="L41" s="117">
        <f t="shared" si="9"/>
        <v>0</v>
      </c>
      <c r="M41" s="129">
        <f t="shared" si="2"/>
        <v>0</v>
      </c>
      <c r="O41" s="50"/>
      <c r="P41" s="50"/>
      <c r="Q41" s="50"/>
    </row>
    <row r="42" spans="2:17" x14ac:dyDescent="0.2">
      <c r="B42" s="137" t="s">
        <v>413</v>
      </c>
      <c r="C42" s="138"/>
      <c r="D42" s="138"/>
      <c r="E42" s="138"/>
      <c r="F42" s="139"/>
      <c r="G42" s="140"/>
      <c r="H42" s="118">
        <v>7</v>
      </c>
      <c r="I42" s="116"/>
      <c r="J42" s="116"/>
      <c r="K42" s="128">
        <f t="shared" si="1"/>
        <v>0</v>
      </c>
      <c r="L42" s="117">
        <f t="shared" si="9"/>
        <v>0</v>
      </c>
      <c r="M42" s="129">
        <f t="shared" si="2"/>
        <v>0</v>
      </c>
      <c r="O42" s="50"/>
      <c r="P42" s="50"/>
      <c r="Q42" s="50"/>
    </row>
    <row r="43" spans="2:17" x14ac:dyDescent="0.2">
      <c r="B43" s="137" t="s">
        <v>427</v>
      </c>
      <c r="C43" s="138"/>
      <c r="D43" s="138"/>
      <c r="E43" s="138"/>
      <c r="F43" s="139"/>
      <c r="G43" s="140"/>
      <c r="H43" s="118">
        <v>10</v>
      </c>
      <c r="I43" s="116"/>
      <c r="J43" s="116"/>
      <c r="K43" s="152">
        <f t="shared" si="1"/>
        <v>0</v>
      </c>
      <c r="L43" s="117">
        <f t="shared" si="9"/>
        <v>0</v>
      </c>
      <c r="M43" s="117">
        <f t="shared" si="2"/>
        <v>0</v>
      </c>
    </row>
    <row r="44" spans="2:17" ht="12" customHeight="1" x14ac:dyDescent="0.2">
      <c r="B44" s="142"/>
      <c r="C44" s="142"/>
      <c r="D44" s="142"/>
      <c r="E44" s="142"/>
      <c r="F44" s="150"/>
      <c r="G44" s="149"/>
      <c r="H44" s="288"/>
      <c r="I44" s="289"/>
      <c r="J44" s="289"/>
      <c r="K44" s="290"/>
      <c r="L44" s="290"/>
      <c r="M44" s="290"/>
    </row>
    <row r="45" spans="2:17" x14ac:dyDescent="0.2">
      <c r="B45" s="452" t="s">
        <v>632</v>
      </c>
      <c r="C45" s="452"/>
      <c r="D45" s="452"/>
      <c r="E45" s="452"/>
      <c r="F45" s="452"/>
      <c r="G45" s="452"/>
      <c r="H45" s="232"/>
      <c r="I45" s="286"/>
      <c r="J45" s="286"/>
      <c r="K45" s="285"/>
      <c r="L45" s="285"/>
      <c r="M45" s="285"/>
    </row>
    <row r="46" spans="2:17" x14ac:dyDescent="0.2">
      <c r="B46" s="137" t="s">
        <v>415</v>
      </c>
      <c r="C46" s="138"/>
      <c r="D46" s="138"/>
      <c r="E46" s="138"/>
      <c r="F46" s="139"/>
      <c r="G46" s="140"/>
      <c r="H46" s="118">
        <v>6</v>
      </c>
      <c r="I46" s="116"/>
      <c r="J46" s="116"/>
      <c r="K46" s="128">
        <f t="shared" si="1"/>
        <v>0</v>
      </c>
      <c r="L46" s="117">
        <f t="shared" si="9"/>
        <v>0</v>
      </c>
      <c r="M46" s="129">
        <f t="shared" si="2"/>
        <v>0</v>
      </c>
    </row>
    <row r="47" spans="2:17" x14ac:dyDescent="0.2">
      <c r="B47" s="137" t="s">
        <v>416</v>
      </c>
      <c r="C47" s="138"/>
      <c r="D47" s="138"/>
      <c r="E47" s="138"/>
      <c r="F47" s="139"/>
      <c r="G47" s="140"/>
      <c r="H47" s="118">
        <v>4</v>
      </c>
      <c r="I47" s="116"/>
      <c r="J47" s="116"/>
      <c r="K47" s="128">
        <f t="shared" si="1"/>
        <v>0</v>
      </c>
      <c r="L47" s="117">
        <f t="shared" si="9"/>
        <v>0</v>
      </c>
      <c r="M47" s="129">
        <f t="shared" si="2"/>
        <v>0</v>
      </c>
    </row>
    <row r="48" spans="2:17" x14ac:dyDescent="0.2">
      <c r="B48" s="137" t="s">
        <v>428</v>
      </c>
      <c r="C48" s="138"/>
      <c r="D48" s="138"/>
      <c r="E48" s="138"/>
      <c r="F48" s="139"/>
      <c r="G48" s="140"/>
      <c r="H48" s="118">
        <v>4</v>
      </c>
      <c r="I48" s="116"/>
      <c r="J48" s="116"/>
      <c r="K48" s="128">
        <f t="shared" si="1"/>
        <v>0</v>
      </c>
      <c r="L48" s="117">
        <f t="shared" si="9"/>
        <v>0</v>
      </c>
      <c r="M48" s="129">
        <f t="shared" si="2"/>
        <v>0</v>
      </c>
    </row>
    <row r="49" spans="2:13" x14ac:dyDescent="0.2">
      <c r="B49" s="137" t="s">
        <v>417</v>
      </c>
      <c r="C49" s="138"/>
      <c r="D49" s="138"/>
      <c r="E49" s="138"/>
      <c r="F49" s="139"/>
      <c r="G49" s="140"/>
      <c r="H49" s="118">
        <v>0.5</v>
      </c>
      <c r="I49" s="116"/>
      <c r="J49" s="116"/>
      <c r="K49" s="128">
        <f t="shared" si="1"/>
        <v>0</v>
      </c>
      <c r="L49" s="117">
        <f t="shared" si="9"/>
        <v>0</v>
      </c>
      <c r="M49" s="129">
        <f t="shared" si="2"/>
        <v>0</v>
      </c>
    </row>
    <row r="50" spans="2:13" x14ac:dyDescent="0.2">
      <c r="B50" s="137" t="s">
        <v>418</v>
      </c>
      <c r="C50" s="138"/>
      <c r="D50" s="138"/>
      <c r="E50" s="138"/>
      <c r="F50" s="139"/>
      <c r="G50" s="140"/>
      <c r="H50" s="118">
        <v>1</v>
      </c>
      <c r="I50" s="116"/>
      <c r="J50" s="116"/>
      <c r="K50" s="128">
        <f t="shared" si="1"/>
        <v>0</v>
      </c>
      <c r="L50" s="117">
        <f t="shared" si="9"/>
        <v>0</v>
      </c>
      <c r="M50" s="129">
        <f t="shared" si="2"/>
        <v>0</v>
      </c>
    </row>
    <row r="51" spans="2:13" x14ac:dyDescent="0.2">
      <c r="B51" s="137" t="s">
        <v>419</v>
      </c>
      <c r="C51" s="138"/>
      <c r="D51" s="138"/>
      <c r="E51" s="138"/>
      <c r="F51" s="139"/>
      <c r="G51" s="140"/>
      <c r="H51" s="118">
        <v>3</v>
      </c>
      <c r="I51" s="116"/>
      <c r="J51" s="116"/>
      <c r="K51" s="128">
        <f t="shared" si="1"/>
        <v>0</v>
      </c>
      <c r="L51" s="117">
        <f t="shared" si="9"/>
        <v>0</v>
      </c>
      <c r="M51" s="129">
        <f t="shared" si="2"/>
        <v>0</v>
      </c>
    </row>
    <row r="52" spans="2:13" x14ac:dyDescent="0.2">
      <c r="B52" s="137" t="s">
        <v>420</v>
      </c>
      <c r="C52" s="138"/>
      <c r="D52" s="138"/>
      <c r="E52" s="138"/>
      <c r="F52" s="139"/>
      <c r="G52" s="140"/>
      <c r="H52" s="118">
        <v>3</v>
      </c>
      <c r="I52" s="116"/>
      <c r="J52" s="116"/>
      <c r="K52" s="128">
        <f t="shared" si="1"/>
        <v>0</v>
      </c>
      <c r="L52" s="117">
        <f t="shared" si="9"/>
        <v>0</v>
      </c>
      <c r="M52" s="129">
        <f t="shared" si="2"/>
        <v>0</v>
      </c>
    </row>
    <row r="53" spans="2:13" x14ac:dyDescent="0.2">
      <c r="B53" s="137" t="s">
        <v>421</v>
      </c>
      <c r="C53" s="138"/>
      <c r="D53" s="138"/>
      <c r="E53" s="138"/>
      <c r="F53" s="139"/>
      <c r="G53" s="140"/>
      <c r="H53" s="118">
        <v>1</v>
      </c>
      <c r="I53" s="116"/>
      <c r="J53" s="116"/>
      <c r="K53" s="128">
        <f t="shared" si="1"/>
        <v>0</v>
      </c>
      <c r="L53" s="117">
        <f t="shared" si="9"/>
        <v>0</v>
      </c>
      <c r="M53" s="129">
        <f t="shared" si="2"/>
        <v>0</v>
      </c>
    </row>
    <row r="54" spans="2:13" x14ac:dyDescent="0.2">
      <c r="B54" s="137" t="s">
        <v>422</v>
      </c>
      <c r="C54" s="138"/>
      <c r="D54" s="138"/>
      <c r="E54" s="138"/>
      <c r="F54" s="139"/>
      <c r="G54" s="140"/>
      <c r="H54" s="118">
        <v>1</v>
      </c>
      <c r="I54" s="116"/>
      <c r="J54" s="116"/>
      <c r="K54" s="128">
        <f t="shared" si="1"/>
        <v>0</v>
      </c>
      <c r="L54" s="117">
        <f t="shared" si="9"/>
        <v>0</v>
      </c>
      <c r="M54" s="129">
        <f t="shared" si="2"/>
        <v>0</v>
      </c>
    </row>
    <row r="55" spans="2:13" x14ac:dyDescent="0.2">
      <c r="B55" s="137" t="s">
        <v>423</v>
      </c>
      <c r="C55" s="138"/>
      <c r="D55" s="138"/>
      <c r="E55" s="138"/>
      <c r="F55" s="139"/>
      <c r="G55" s="140"/>
      <c r="H55" s="118">
        <v>4</v>
      </c>
      <c r="I55" s="116"/>
      <c r="J55" s="116"/>
      <c r="K55" s="128">
        <f t="shared" si="1"/>
        <v>0</v>
      </c>
      <c r="L55" s="117">
        <f t="shared" si="9"/>
        <v>0</v>
      </c>
      <c r="M55" s="129">
        <f t="shared" si="2"/>
        <v>0</v>
      </c>
    </row>
    <row r="56" spans="2:13" x14ac:dyDescent="0.2">
      <c r="B56" s="137" t="s">
        <v>245</v>
      </c>
      <c r="C56" s="138"/>
      <c r="D56" s="138"/>
      <c r="E56" s="138"/>
      <c r="F56" s="139"/>
      <c r="G56" s="140"/>
      <c r="H56" s="118">
        <v>1</v>
      </c>
      <c r="I56" s="116"/>
      <c r="J56" s="116"/>
      <c r="K56" s="128">
        <f t="shared" si="1"/>
        <v>0</v>
      </c>
      <c r="L56" s="117">
        <f t="shared" si="9"/>
        <v>0</v>
      </c>
      <c r="M56" s="129">
        <f t="shared" si="2"/>
        <v>0</v>
      </c>
    </row>
    <row r="57" spans="2:13" x14ac:dyDescent="0.2">
      <c r="B57" s="137" t="s">
        <v>244</v>
      </c>
      <c r="C57" s="138"/>
      <c r="D57" s="138"/>
      <c r="E57" s="138"/>
      <c r="F57" s="139"/>
      <c r="G57" s="140"/>
      <c r="H57" s="118">
        <v>1</v>
      </c>
      <c r="I57" s="116"/>
      <c r="J57" s="116"/>
      <c r="K57" s="128">
        <f>IF(I57=" ",0,(IF(J57=" ",0,H57*I57*J57)))</f>
        <v>0</v>
      </c>
      <c r="L57" s="117">
        <f t="shared" si="9"/>
        <v>0</v>
      </c>
      <c r="M57" s="129">
        <f>K57+L57</f>
        <v>0</v>
      </c>
    </row>
    <row r="58" spans="2:13" x14ac:dyDescent="0.2">
      <c r="B58" s="183" t="s">
        <v>622</v>
      </c>
      <c r="C58" s="138"/>
      <c r="D58" s="138"/>
      <c r="E58" s="138"/>
      <c r="F58" s="139"/>
      <c r="G58" s="145"/>
      <c r="H58" s="247">
        <v>1</v>
      </c>
      <c r="I58" s="116"/>
      <c r="J58" s="116"/>
      <c r="K58" s="128">
        <f t="shared" ref="K58:K60" si="10">IF(I58=" ",0,(IF(J58=" ",0,H58*I58*J58)))</f>
        <v>0</v>
      </c>
      <c r="L58" s="117">
        <f t="shared" ref="L58:L60" si="11">0.22*K58</f>
        <v>0</v>
      </c>
      <c r="M58" s="129">
        <f t="shared" ref="M58:M60" si="12">K58+L58</f>
        <v>0</v>
      </c>
    </row>
    <row r="59" spans="2:13" x14ac:dyDescent="0.2">
      <c r="B59" s="183" t="s">
        <v>623</v>
      </c>
      <c r="C59" s="138"/>
      <c r="D59" s="138"/>
      <c r="E59" s="138"/>
      <c r="F59" s="139"/>
      <c r="G59" s="145"/>
      <c r="H59" s="247">
        <v>2</v>
      </c>
      <c r="I59" s="116"/>
      <c r="J59" s="116"/>
      <c r="K59" s="128">
        <f t="shared" si="10"/>
        <v>0</v>
      </c>
      <c r="L59" s="117">
        <f t="shared" si="11"/>
        <v>0</v>
      </c>
      <c r="M59" s="129">
        <f t="shared" si="12"/>
        <v>0</v>
      </c>
    </row>
    <row r="60" spans="2:13" x14ac:dyDescent="0.2">
      <c r="B60" s="183" t="s">
        <v>624</v>
      </c>
      <c r="C60" s="138"/>
      <c r="D60" s="138"/>
      <c r="E60" s="138"/>
      <c r="F60" s="139"/>
      <c r="G60" s="145"/>
      <c r="H60" s="247">
        <v>7</v>
      </c>
      <c r="I60" s="116"/>
      <c r="J60" s="116"/>
      <c r="K60" s="128">
        <f t="shared" si="10"/>
        <v>0</v>
      </c>
      <c r="L60" s="117">
        <f t="shared" si="11"/>
        <v>0</v>
      </c>
      <c r="M60" s="129">
        <f t="shared" si="12"/>
        <v>0</v>
      </c>
    </row>
    <row r="61" spans="2:13" x14ac:dyDescent="0.2">
      <c r="B61" s="137" t="s">
        <v>684</v>
      </c>
      <c r="C61" s="138"/>
      <c r="D61" s="138"/>
      <c r="E61" s="138"/>
      <c r="F61" s="139"/>
      <c r="G61" s="140"/>
      <c r="H61" s="118">
        <v>15</v>
      </c>
      <c r="I61" s="127"/>
      <c r="J61" s="127"/>
      <c r="K61" s="128">
        <f>IF(I61=" ",0,(IF(J61=" ",0,H61*I61*J61)))</f>
        <v>0</v>
      </c>
      <c r="L61" s="129">
        <f>0.22*K61</f>
        <v>0</v>
      </c>
      <c r="M61" s="129">
        <f>K61+L61</f>
        <v>0</v>
      </c>
    </row>
    <row r="62" spans="2:13" ht="13.5" thickBot="1" x14ac:dyDescent="0.25">
      <c r="B62" s="143"/>
      <c r="C62" s="143"/>
      <c r="D62" s="143"/>
      <c r="E62" s="143"/>
      <c r="F62" s="151"/>
      <c r="G62" s="144"/>
      <c r="H62" s="58"/>
      <c r="I62" s="63"/>
      <c r="J62" s="63"/>
      <c r="K62" s="284"/>
      <c r="L62" s="284"/>
      <c r="M62" s="64"/>
    </row>
    <row r="63" spans="2:13" ht="15.75" thickBot="1" x14ac:dyDescent="0.3">
      <c r="B63" s="50"/>
      <c r="C63" s="50"/>
      <c r="D63" s="50"/>
      <c r="E63" s="50"/>
      <c r="F63" s="50"/>
      <c r="G63" s="50"/>
      <c r="H63" s="50"/>
      <c r="I63" s="60"/>
      <c r="J63" s="60"/>
      <c r="K63" s="305" t="s">
        <v>232</v>
      </c>
      <c r="L63" s="306" t="s">
        <v>233</v>
      </c>
      <c r="M63" s="307" t="s">
        <v>110</v>
      </c>
    </row>
    <row r="64" spans="2:13" ht="16.5" thickBot="1" x14ac:dyDescent="0.3">
      <c r="B64" s="72" t="s">
        <v>429</v>
      </c>
      <c r="C64" s="73"/>
      <c r="D64" s="73"/>
      <c r="E64" s="73"/>
      <c r="F64" s="73"/>
      <c r="G64" s="73"/>
      <c r="H64" s="73"/>
      <c r="I64" s="74"/>
      <c r="J64" s="84"/>
      <c r="K64" s="85">
        <f>SUM(K7:K61)</f>
        <v>0</v>
      </c>
      <c r="L64" s="76">
        <f>SUM(L7:L61)</f>
        <v>0</v>
      </c>
      <c r="M64" s="76">
        <f>SUM(M7:M61)</f>
        <v>0</v>
      </c>
    </row>
    <row r="65" spans="2:13" x14ac:dyDescent="0.2">
      <c r="B65" s="50"/>
      <c r="C65" s="50"/>
      <c r="D65" s="50"/>
      <c r="E65" s="50"/>
      <c r="F65" s="50"/>
      <c r="G65" s="50"/>
      <c r="H65" s="50"/>
      <c r="I65" s="60"/>
      <c r="J65" s="60"/>
      <c r="K65" s="50"/>
      <c r="L65" s="50"/>
      <c r="M65" s="50"/>
    </row>
    <row r="66" spans="2:13" x14ac:dyDescent="0.2">
      <c r="B66" s="50"/>
      <c r="C66" s="50"/>
      <c r="D66" s="50"/>
      <c r="E66" s="50"/>
      <c r="F66" s="50"/>
      <c r="G66" s="50"/>
      <c r="H66" s="50"/>
      <c r="I66" s="60"/>
      <c r="J66" s="60"/>
      <c r="K66" s="50"/>
      <c r="L66" s="50"/>
      <c r="M66" s="50"/>
    </row>
    <row r="67" spans="2:13" x14ac:dyDescent="0.2">
      <c r="B67" s="50"/>
      <c r="C67" s="50"/>
      <c r="D67" s="50"/>
      <c r="E67" s="50"/>
      <c r="F67" s="50"/>
      <c r="G67" s="50"/>
      <c r="H67" s="50"/>
      <c r="I67" s="60"/>
      <c r="J67" s="60"/>
      <c r="K67" s="50"/>
      <c r="L67" s="50"/>
      <c r="M67" s="50"/>
    </row>
  </sheetData>
  <sheetProtection selectLockedCells="1"/>
  <mergeCells count="6">
    <mergeCell ref="B45:G45"/>
    <mergeCell ref="B1:M1"/>
    <mergeCell ref="B6:G6"/>
    <mergeCell ref="B14:G14"/>
    <mergeCell ref="B22:G22"/>
    <mergeCell ref="B34:G34"/>
  </mergeCells>
  <phoneticPr fontId="1" type="noConversion"/>
  <pageMargins left="0.39370078740157483" right="0.75" top="0.70866141732283472" bottom="0.39370078740157483" header="0" footer="0"/>
  <pageSetup paperSize="9" scale="94" orientation="landscape" horizontalDpi="4294967293" r:id="rId1"/>
  <headerFooter alignWithMargins="0"/>
  <rowBreaks count="1" manualBreakCount="1">
    <brk id="44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/>
  <dimension ref="A1:L42"/>
  <sheetViews>
    <sheetView view="pageBreakPreview" zoomScaleNormal="100" zoomScaleSheetLayoutView="100" workbookViewId="0">
      <selection activeCell="L33" sqref="L33"/>
    </sheetView>
  </sheetViews>
  <sheetFormatPr defaultColWidth="9.140625" defaultRowHeight="12.75" x14ac:dyDescent="0.2"/>
  <cols>
    <col min="1" max="7" width="9.140625" style="61"/>
    <col min="8" max="9" width="9.140625" style="71"/>
    <col min="10" max="10" width="15.85546875" style="61" customWidth="1"/>
    <col min="11" max="11" width="15.140625" style="61" customWidth="1"/>
    <col min="12" max="12" width="17.7109375" style="61" customWidth="1"/>
    <col min="13" max="16384" width="9.140625" style="61"/>
  </cols>
  <sheetData>
    <row r="1" spans="1:12" ht="18" x14ac:dyDescent="0.25">
      <c r="A1" s="421" t="s">
        <v>246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</row>
    <row r="2" spans="1:12" x14ac:dyDescent="0.2">
      <c r="G2" s="60"/>
    </row>
    <row r="3" spans="1:12" x14ac:dyDescent="0.2">
      <c r="A3" s="69" t="s">
        <v>117</v>
      </c>
      <c r="C3" s="50"/>
      <c r="D3" s="50"/>
      <c r="E3" s="50"/>
      <c r="F3" s="69" t="s">
        <v>114</v>
      </c>
      <c r="G3" s="60"/>
      <c r="H3" s="60"/>
      <c r="I3" s="60"/>
      <c r="J3" s="69" t="s">
        <v>113</v>
      </c>
      <c r="K3" s="50"/>
      <c r="L3" s="50"/>
    </row>
    <row r="4" spans="1:12" x14ac:dyDescent="0.2">
      <c r="A4" s="94">
        <f>'podatki produkcije'!B6</f>
        <v>0</v>
      </c>
      <c r="C4" s="50"/>
      <c r="D4" s="50"/>
      <c r="E4" s="50"/>
      <c r="F4" s="94">
        <f>'podatki produkcije'!B8</f>
        <v>0</v>
      </c>
      <c r="G4" s="60"/>
      <c r="H4" s="60"/>
      <c r="I4" s="60"/>
      <c r="J4" s="94">
        <f>'podatki produkcije'!B10</f>
        <v>0</v>
      </c>
      <c r="K4" s="50"/>
      <c r="L4" s="50"/>
    </row>
    <row r="5" spans="1:12" ht="15.75" x14ac:dyDescent="0.25">
      <c r="A5" s="122"/>
      <c r="B5" s="204"/>
      <c r="C5" s="204"/>
      <c r="D5" s="204"/>
      <c r="E5" s="204"/>
      <c r="F5" s="50"/>
      <c r="G5" s="60"/>
    </row>
    <row r="6" spans="1:12" x14ac:dyDescent="0.2">
      <c r="A6" s="69"/>
      <c r="B6" s="50"/>
      <c r="C6" s="50"/>
      <c r="D6" s="50"/>
      <c r="E6" s="50"/>
      <c r="F6" s="303" t="s">
        <v>39</v>
      </c>
      <c r="G6" s="303" t="s">
        <v>92</v>
      </c>
      <c r="H6" s="303" t="s">
        <v>95</v>
      </c>
      <c r="I6" s="303" t="s">
        <v>109</v>
      </c>
      <c r="J6" s="303" t="s">
        <v>96</v>
      </c>
      <c r="K6" s="303" t="s">
        <v>233</v>
      </c>
      <c r="L6" s="304" t="s">
        <v>1</v>
      </c>
    </row>
    <row r="7" spans="1:12" x14ac:dyDescent="0.2">
      <c r="A7" s="77" t="s">
        <v>478</v>
      </c>
      <c r="B7" s="194"/>
      <c r="C7" s="194"/>
      <c r="D7" s="194"/>
      <c r="E7" s="194"/>
      <c r="F7" s="275" t="s">
        <v>95</v>
      </c>
      <c r="G7" s="276">
        <v>0.6</v>
      </c>
      <c r="H7" s="127"/>
      <c r="I7" s="127"/>
      <c r="J7" s="117">
        <f t="shared" ref="J7:J12" si="0">IF(H7=" ",0,(IF(I7=" ",0,G7*H7*I7)))</f>
        <v>0</v>
      </c>
      <c r="K7" s="129">
        <f>0.22*J7</f>
        <v>0</v>
      </c>
      <c r="L7" s="129">
        <f t="shared" ref="L7:L12" si="1">J7+K7</f>
        <v>0</v>
      </c>
    </row>
    <row r="8" spans="1:12" x14ac:dyDescent="0.2">
      <c r="A8" s="121" t="s">
        <v>479</v>
      </c>
      <c r="B8" s="212"/>
      <c r="C8" s="212"/>
      <c r="D8" s="212"/>
      <c r="E8" s="212"/>
      <c r="F8" s="275" t="s">
        <v>95</v>
      </c>
      <c r="G8" s="276">
        <v>0.9</v>
      </c>
      <c r="H8" s="127"/>
      <c r="I8" s="127"/>
      <c r="J8" s="117">
        <f t="shared" si="0"/>
        <v>0</v>
      </c>
      <c r="K8" s="129">
        <f t="shared" ref="K8:K30" si="2">0.22*J8</f>
        <v>0</v>
      </c>
      <c r="L8" s="129">
        <f t="shared" si="1"/>
        <v>0</v>
      </c>
    </row>
    <row r="9" spans="1:12" x14ac:dyDescent="0.2">
      <c r="A9" s="121" t="s">
        <v>480</v>
      </c>
      <c r="B9" s="212"/>
      <c r="C9" s="212"/>
      <c r="D9" s="212"/>
      <c r="E9" s="212"/>
      <c r="F9" s="275" t="s">
        <v>95</v>
      </c>
      <c r="G9" s="276">
        <v>1.5</v>
      </c>
      <c r="H9" s="127"/>
      <c r="I9" s="127"/>
      <c r="J9" s="117">
        <f t="shared" si="0"/>
        <v>0</v>
      </c>
      <c r="K9" s="129">
        <f t="shared" si="2"/>
        <v>0</v>
      </c>
      <c r="L9" s="129">
        <f t="shared" si="1"/>
        <v>0</v>
      </c>
    </row>
    <row r="10" spans="1:12" x14ac:dyDescent="0.2">
      <c r="A10" s="121" t="s">
        <v>481</v>
      </c>
      <c r="B10" s="212"/>
      <c r="C10" s="212"/>
      <c r="D10" s="212"/>
      <c r="E10" s="212"/>
      <c r="F10" s="275" t="s">
        <v>95</v>
      </c>
      <c r="G10" s="276">
        <v>0.6</v>
      </c>
      <c r="H10" s="127"/>
      <c r="I10" s="127"/>
      <c r="J10" s="117">
        <f t="shared" si="0"/>
        <v>0</v>
      </c>
      <c r="K10" s="129">
        <f t="shared" si="2"/>
        <v>0</v>
      </c>
      <c r="L10" s="129">
        <f t="shared" si="1"/>
        <v>0</v>
      </c>
    </row>
    <row r="11" spans="1:12" x14ac:dyDescent="0.2">
      <c r="A11" s="121" t="s">
        <v>482</v>
      </c>
      <c r="B11" s="212"/>
      <c r="C11" s="212"/>
      <c r="D11" s="212"/>
      <c r="E11" s="212"/>
      <c r="F11" s="275" t="s">
        <v>95</v>
      </c>
      <c r="G11" s="276">
        <v>1.95</v>
      </c>
      <c r="H11" s="127"/>
      <c r="I11" s="127"/>
      <c r="J11" s="117">
        <f t="shared" si="0"/>
        <v>0</v>
      </c>
      <c r="K11" s="129">
        <f t="shared" si="2"/>
        <v>0</v>
      </c>
      <c r="L11" s="129">
        <f t="shared" si="1"/>
        <v>0</v>
      </c>
    </row>
    <row r="12" spans="1:12" x14ac:dyDescent="0.2">
      <c r="A12" s="121" t="s">
        <v>483</v>
      </c>
      <c r="B12" s="212"/>
      <c r="C12" s="212"/>
      <c r="D12" s="212"/>
      <c r="E12" s="212"/>
      <c r="F12" s="275" t="s">
        <v>95</v>
      </c>
      <c r="G12" s="276">
        <v>0.6</v>
      </c>
      <c r="H12" s="127"/>
      <c r="I12" s="127"/>
      <c r="J12" s="117">
        <f t="shared" si="0"/>
        <v>0</v>
      </c>
      <c r="K12" s="129">
        <f t="shared" si="2"/>
        <v>0</v>
      </c>
      <c r="L12" s="129">
        <f t="shared" si="1"/>
        <v>0</v>
      </c>
    </row>
    <row r="13" spans="1:12" x14ac:dyDescent="0.2">
      <c r="A13" s="77" t="s">
        <v>484</v>
      </c>
      <c r="B13" s="194"/>
      <c r="C13" s="194"/>
      <c r="D13" s="194"/>
      <c r="E13" s="194"/>
      <c r="F13" s="275" t="s">
        <v>95</v>
      </c>
      <c r="G13" s="276">
        <v>1.28</v>
      </c>
      <c r="H13" s="127"/>
      <c r="I13" s="127"/>
      <c r="J13" s="117">
        <f t="shared" ref="J13:J18" si="3">IF(H13=" ",0,(IF(I13=" ",0,G13*H13*I13)))</f>
        <v>0</v>
      </c>
      <c r="K13" s="129">
        <f t="shared" si="2"/>
        <v>0</v>
      </c>
      <c r="L13" s="117">
        <f t="shared" ref="L13:L18" si="4">J13+K13</f>
        <v>0</v>
      </c>
    </row>
    <row r="14" spans="1:12" x14ac:dyDescent="0.2">
      <c r="A14" s="121" t="s">
        <v>485</v>
      </c>
      <c r="B14" s="212"/>
      <c r="C14" s="212"/>
      <c r="D14" s="212"/>
      <c r="E14" s="212"/>
      <c r="F14" s="275" t="s">
        <v>95</v>
      </c>
      <c r="G14" s="276">
        <v>0.23</v>
      </c>
      <c r="H14" s="127"/>
      <c r="I14" s="127"/>
      <c r="J14" s="117">
        <f t="shared" si="3"/>
        <v>0</v>
      </c>
      <c r="K14" s="129">
        <f t="shared" si="2"/>
        <v>0</v>
      </c>
      <c r="L14" s="117">
        <f t="shared" si="4"/>
        <v>0</v>
      </c>
    </row>
    <row r="15" spans="1:12" x14ac:dyDescent="0.2">
      <c r="A15" s="121" t="s">
        <v>486</v>
      </c>
      <c r="B15" s="212"/>
      <c r="C15" s="212"/>
      <c r="D15" s="212"/>
      <c r="E15" s="212"/>
      <c r="F15" s="275" t="s">
        <v>95</v>
      </c>
      <c r="G15" s="276">
        <v>5.25</v>
      </c>
      <c r="H15" s="127"/>
      <c r="I15" s="127"/>
      <c r="J15" s="117">
        <f t="shared" si="3"/>
        <v>0</v>
      </c>
      <c r="K15" s="129">
        <f t="shared" si="2"/>
        <v>0</v>
      </c>
      <c r="L15" s="117">
        <f t="shared" si="4"/>
        <v>0</v>
      </c>
    </row>
    <row r="16" spans="1:12" x14ac:dyDescent="0.2">
      <c r="A16" s="121" t="s">
        <v>487</v>
      </c>
      <c r="B16" s="212"/>
      <c r="C16" s="212"/>
      <c r="D16" s="212"/>
      <c r="E16" s="212"/>
      <c r="F16" s="275" t="s">
        <v>95</v>
      </c>
      <c r="G16" s="276">
        <v>2.1</v>
      </c>
      <c r="H16" s="127"/>
      <c r="I16" s="127"/>
      <c r="J16" s="117">
        <f t="shared" si="3"/>
        <v>0</v>
      </c>
      <c r="K16" s="129">
        <f t="shared" si="2"/>
        <v>0</v>
      </c>
      <c r="L16" s="117">
        <f t="shared" si="4"/>
        <v>0</v>
      </c>
    </row>
    <row r="17" spans="1:12" x14ac:dyDescent="0.2">
      <c r="A17" s="121" t="s">
        <v>488</v>
      </c>
      <c r="B17" s="212"/>
      <c r="C17" s="212"/>
      <c r="D17" s="212"/>
      <c r="E17" s="212"/>
      <c r="F17" s="275" t="s">
        <v>95</v>
      </c>
      <c r="G17" s="276">
        <v>0.45</v>
      </c>
      <c r="H17" s="127"/>
      <c r="I17" s="127"/>
      <c r="J17" s="117">
        <f t="shared" si="3"/>
        <v>0</v>
      </c>
      <c r="K17" s="129">
        <f t="shared" si="2"/>
        <v>0</v>
      </c>
      <c r="L17" s="117">
        <f t="shared" si="4"/>
        <v>0</v>
      </c>
    </row>
    <row r="18" spans="1:12" x14ac:dyDescent="0.2">
      <c r="A18" s="77" t="s">
        <v>489</v>
      </c>
      <c r="B18" s="194"/>
      <c r="C18" s="194"/>
      <c r="D18" s="194"/>
      <c r="E18" s="194"/>
      <c r="F18" s="275" t="s">
        <v>95</v>
      </c>
      <c r="G18" s="276">
        <v>0.6</v>
      </c>
      <c r="H18" s="127"/>
      <c r="I18" s="127"/>
      <c r="J18" s="117">
        <f t="shared" si="3"/>
        <v>0</v>
      </c>
      <c r="K18" s="129">
        <f t="shared" si="2"/>
        <v>0</v>
      </c>
      <c r="L18" s="117">
        <f t="shared" si="4"/>
        <v>0</v>
      </c>
    </row>
    <row r="19" spans="1:12" x14ac:dyDescent="0.2">
      <c r="A19" s="77" t="s">
        <v>490</v>
      </c>
      <c r="B19" s="194"/>
      <c r="C19" s="194"/>
      <c r="D19" s="194"/>
      <c r="E19" s="194"/>
      <c r="F19" s="275" t="s">
        <v>95</v>
      </c>
      <c r="G19" s="276">
        <v>0.6</v>
      </c>
      <c r="H19" s="127"/>
      <c r="I19" s="127"/>
      <c r="J19" s="117">
        <f t="shared" ref="J19:J30" si="5">IF(H19=" ",0,(IF(I19=" ",0,G19*H19*I19)))</f>
        <v>0</v>
      </c>
      <c r="K19" s="129">
        <f t="shared" si="2"/>
        <v>0</v>
      </c>
      <c r="L19" s="117">
        <f t="shared" ref="L19:L30" si="6">J19+K19</f>
        <v>0</v>
      </c>
    </row>
    <row r="20" spans="1:12" x14ac:dyDescent="0.2">
      <c r="A20" s="121" t="s">
        <v>491</v>
      </c>
      <c r="B20" s="212"/>
      <c r="C20" s="212"/>
      <c r="D20" s="212"/>
      <c r="E20" s="194"/>
      <c r="F20" s="275" t="s">
        <v>95</v>
      </c>
      <c r="G20" s="276">
        <v>0.45</v>
      </c>
      <c r="H20" s="127"/>
      <c r="I20" s="127"/>
      <c r="J20" s="117">
        <f t="shared" si="5"/>
        <v>0</v>
      </c>
      <c r="K20" s="129">
        <f t="shared" si="2"/>
        <v>0</v>
      </c>
      <c r="L20" s="117">
        <f t="shared" si="6"/>
        <v>0</v>
      </c>
    </row>
    <row r="21" spans="1:12" x14ac:dyDescent="0.2">
      <c r="A21" s="121" t="s">
        <v>492</v>
      </c>
      <c r="B21" s="212"/>
      <c r="C21" s="212"/>
      <c r="D21" s="212"/>
      <c r="E21" s="194"/>
      <c r="F21" s="275" t="s">
        <v>95</v>
      </c>
      <c r="G21" s="276">
        <v>0.38</v>
      </c>
      <c r="H21" s="127"/>
      <c r="I21" s="127"/>
      <c r="J21" s="117">
        <f t="shared" si="5"/>
        <v>0</v>
      </c>
      <c r="K21" s="129">
        <f t="shared" si="2"/>
        <v>0</v>
      </c>
      <c r="L21" s="117">
        <f t="shared" si="6"/>
        <v>0</v>
      </c>
    </row>
    <row r="22" spans="1:12" x14ac:dyDescent="0.2">
      <c r="A22" s="121" t="s">
        <v>493</v>
      </c>
      <c r="B22" s="212"/>
      <c r="C22" s="212"/>
      <c r="D22" s="212"/>
      <c r="E22" s="194"/>
      <c r="F22" s="275" t="s">
        <v>95</v>
      </c>
      <c r="G22" s="276">
        <v>0.38</v>
      </c>
      <c r="H22" s="127"/>
      <c r="I22" s="127"/>
      <c r="J22" s="117">
        <f t="shared" si="5"/>
        <v>0</v>
      </c>
      <c r="K22" s="129">
        <f t="shared" si="2"/>
        <v>0</v>
      </c>
      <c r="L22" s="117">
        <f t="shared" si="6"/>
        <v>0</v>
      </c>
    </row>
    <row r="23" spans="1:12" x14ac:dyDescent="0.2">
      <c r="A23" s="77" t="s">
        <v>494</v>
      </c>
      <c r="B23" s="194"/>
      <c r="C23" s="194"/>
      <c r="D23" s="194"/>
      <c r="E23" s="194"/>
      <c r="F23" s="275" t="s">
        <v>2</v>
      </c>
      <c r="G23" s="277">
        <v>0.75</v>
      </c>
      <c r="H23" s="127"/>
      <c r="I23" s="127"/>
      <c r="J23" s="117">
        <f t="shared" si="5"/>
        <v>0</v>
      </c>
      <c r="K23" s="129">
        <f t="shared" si="2"/>
        <v>0</v>
      </c>
      <c r="L23" s="117">
        <f t="shared" si="6"/>
        <v>0</v>
      </c>
    </row>
    <row r="24" spans="1:12" x14ac:dyDescent="0.2">
      <c r="A24" s="77" t="s">
        <v>495</v>
      </c>
      <c r="B24" s="194"/>
      <c r="C24" s="194"/>
      <c r="D24" s="194"/>
      <c r="E24" s="194"/>
      <c r="F24" s="275" t="s">
        <v>95</v>
      </c>
      <c r="G24" s="276">
        <v>0.45</v>
      </c>
      <c r="H24" s="127"/>
      <c r="I24" s="127"/>
      <c r="J24" s="117">
        <f t="shared" si="5"/>
        <v>0</v>
      </c>
      <c r="K24" s="129">
        <f t="shared" si="2"/>
        <v>0</v>
      </c>
      <c r="L24" s="117">
        <f t="shared" si="6"/>
        <v>0</v>
      </c>
    </row>
    <row r="25" spans="1:12" x14ac:dyDescent="0.2">
      <c r="A25" s="77" t="s">
        <v>496</v>
      </c>
      <c r="B25" s="194"/>
      <c r="C25" s="194"/>
      <c r="D25" s="194"/>
      <c r="E25" s="278"/>
      <c r="F25" s="275" t="s">
        <v>95</v>
      </c>
      <c r="G25" s="276">
        <v>0.9</v>
      </c>
      <c r="H25" s="127"/>
      <c r="I25" s="127"/>
      <c r="J25" s="279">
        <f t="shared" si="5"/>
        <v>0</v>
      </c>
      <c r="K25" s="129">
        <f t="shared" si="2"/>
        <v>0</v>
      </c>
      <c r="L25" s="279">
        <f t="shared" si="6"/>
        <v>0</v>
      </c>
    </row>
    <row r="26" spans="1:12" x14ac:dyDescent="0.2">
      <c r="A26" s="77" t="s">
        <v>497</v>
      </c>
      <c r="B26" s="194"/>
      <c r="C26" s="194"/>
      <c r="D26" s="194"/>
      <c r="E26" s="280"/>
      <c r="F26" s="275" t="s">
        <v>95</v>
      </c>
      <c r="G26" s="276">
        <v>1.2</v>
      </c>
      <c r="H26" s="127"/>
      <c r="I26" s="127"/>
      <c r="J26" s="117">
        <f t="shared" si="5"/>
        <v>0</v>
      </c>
      <c r="K26" s="129">
        <f t="shared" si="2"/>
        <v>0</v>
      </c>
      <c r="L26" s="117">
        <f t="shared" si="6"/>
        <v>0</v>
      </c>
    </row>
    <row r="27" spans="1:12" x14ac:dyDescent="0.2">
      <c r="A27" s="77" t="s">
        <v>498</v>
      </c>
      <c r="B27" s="194"/>
      <c r="C27" s="194"/>
      <c r="D27" s="194"/>
      <c r="E27" s="278"/>
      <c r="F27" s="275" t="s">
        <v>95</v>
      </c>
      <c r="G27" s="276">
        <v>1.2</v>
      </c>
      <c r="H27" s="127"/>
      <c r="I27" s="127"/>
      <c r="J27" s="279">
        <f t="shared" si="5"/>
        <v>0</v>
      </c>
      <c r="K27" s="129">
        <f t="shared" si="2"/>
        <v>0</v>
      </c>
      <c r="L27" s="279">
        <f t="shared" si="6"/>
        <v>0</v>
      </c>
    </row>
    <row r="28" spans="1:12" x14ac:dyDescent="0.2">
      <c r="A28" s="121" t="s">
        <v>604</v>
      </c>
      <c r="B28" s="212"/>
      <c r="C28" s="212"/>
      <c r="D28" s="212"/>
      <c r="F28" s="281" t="s">
        <v>95</v>
      </c>
      <c r="G28" s="276">
        <v>1</v>
      </c>
      <c r="H28" s="127"/>
      <c r="I28" s="127"/>
      <c r="J28" s="279">
        <f>IF(H28=" ",0,(IF(I28=" ",0,G28*H28*I28)))</f>
        <v>0</v>
      </c>
      <c r="K28" s="129">
        <f>0.22*J28</f>
        <v>0</v>
      </c>
      <c r="L28" s="279">
        <f>J28+K28</f>
        <v>0</v>
      </c>
    </row>
    <row r="29" spans="1:12" x14ac:dyDescent="0.2">
      <c r="A29" s="121" t="s">
        <v>499</v>
      </c>
      <c r="B29" s="212"/>
      <c r="C29" s="212"/>
      <c r="D29" s="212"/>
      <c r="E29" s="194"/>
      <c r="F29" s="275" t="s">
        <v>95</v>
      </c>
      <c r="G29" s="276">
        <v>5.25</v>
      </c>
      <c r="H29" s="127"/>
      <c r="I29" s="127"/>
      <c r="J29" s="117">
        <f t="shared" si="5"/>
        <v>0</v>
      </c>
      <c r="K29" s="129">
        <f t="shared" si="2"/>
        <v>0</v>
      </c>
      <c r="L29" s="117">
        <f t="shared" si="6"/>
        <v>0</v>
      </c>
    </row>
    <row r="30" spans="1:12" x14ac:dyDescent="0.2">
      <c r="A30" s="121" t="s">
        <v>500</v>
      </c>
      <c r="B30" s="212"/>
      <c r="C30" s="212"/>
      <c r="D30" s="212"/>
      <c r="E30" s="212"/>
      <c r="F30" s="275" t="s">
        <v>95</v>
      </c>
      <c r="G30" s="276">
        <v>5.25</v>
      </c>
      <c r="H30" s="127"/>
      <c r="I30" s="127"/>
      <c r="J30" s="117">
        <f t="shared" si="5"/>
        <v>0</v>
      </c>
      <c r="K30" s="129">
        <f t="shared" si="2"/>
        <v>0</v>
      </c>
      <c r="L30" s="117">
        <f t="shared" si="6"/>
        <v>0</v>
      </c>
    </row>
    <row r="31" spans="1:12" ht="13.5" thickBot="1" x14ac:dyDescent="0.25">
      <c r="A31" s="50"/>
      <c r="B31" s="50"/>
      <c r="C31" s="50"/>
      <c r="D31" s="50"/>
      <c r="E31" s="50"/>
      <c r="F31" s="50"/>
      <c r="G31" s="60"/>
    </row>
    <row r="32" spans="1:12" ht="15.75" thickBot="1" x14ac:dyDescent="0.3">
      <c r="A32" s="50"/>
      <c r="B32" s="50"/>
      <c r="C32" s="50"/>
      <c r="D32" s="50"/>
      <c r="E32" s="50"/>
      <c r="F32" s="50"/>
      <c r="G32" s="50"/>
      <c r="H32" s="60"/>
      <c r="I32" s="60"/>
      <c r="J32" s="305" t="s">
        <v>232</v>
      </c>
      <c r="K32" s="306" t="s">
        <v>233</v>
      </c>
      <c r="L32" s="307" t="s">
        <v>110</v>
      </c>
    </row>
    <row r="33" spans="1:12" ht="16.5" thickBot="1" x14ac:dyDescent="0.3">
      <c r="A33" s="72" t="s">
        <v>430</v>
      </c>
      <c r="B33" s="73"/>
      <c r="C33" s="73"/>
      <c r="D33" s="73"/>
      <c r="E33" s="73"/>
      <c r="F33" s="73"/>
      <c r="G33" s="73"/>
      <c r="H33" s="74"/>
      <c r="I33" s="84"/>
      <c r="J33" s="85">
        <f>SUM(J7:J30)</f>
        <v>0</v>
      </c>
      <c r="K33" s="76">
        <f>SUM(K7:K30)</f>
        <v>0</v>
      </c>
      <c r="L33" s="76">
        <f>SUM(L7:L30)</f>
        <v>0</v>
      </c>
    </row>
    <row r="34" spans="1:12" x14ac:dyDescent="0.2">
      <c r="A34" s="50"/>
      <c r="B34" s="50"/>
      <c r="C34" s="50"/>
      <c r="D34" s="50"/>
      <c r="E34" s="50"/>
      <c r="F34" s="50"/>
      <c r="G34" s="60"/>
    </row>
    <row r="35" spans="1:12" x14ac:dyDescent="0.2">
      <c r="A35" s="50"/>
      <c r="B35" s="50"/>
      <c r="C35" s="50"/>
      <c r="D35" s="50"/>
      <c r="E35" s="50"/>
      <c r="F35" s="50"/>
      <c r="G35" s="60"/>
    </row>
    <row r="36" spans="1:12" x14ac:dyDescent="0.2">
      <c r="A36" s="50"/>
      <c r="B36" s="50"/>
      <c r="C36" s="50"/>
      <c r="D36" s="50"/>
      <c r="E36" s="50"/>
      <c r="F36" s="50"/>
      <c r="G36" s="60"/>
    </row>
    <row r="37" spans="1:12" x14ac:dyDescent="0.2">
      <c r="A37" s="50"/>
      <c r="B37" s="50"/>
      <c r="C37" s="50"/>
      <c r="D37" s="50"/>
      <c r="E37" s="50"/>
      <c r="F37" s="50"/>
      <c r="G37" s="60"/>
    </row>
    <row r="38" spans="1:12" x14ac:dyDescent="0.2">
      <c r="A38" s="50"/>
      <c r="B38" s="50"/>
      <c r="C38" s="50"/>
      <c r="D38" s="50"/>
      <c r="E38" s="50"/>
      <c r="F38" s="50"/>
      <c r="G38" s="60"/>
    </row>
    <row r="39" spans="1:12" x14ac:dyDescent="0.2">
      <c r="A39" s="50"/>
      <c r="B39" s="50"/>
      <c r="C39" s="50"/>
      <c r="D39" s="50"/>
      <c r="E39" s="50"/>
      <c r="F39" s="50"/>
      <c r="G39" s="60"/>
    </row>
    <row r="40" spans="1:12" x14ac:dyDescent="0.2">
      <c r="A40" s="50"/>
      <c r="B40" s="50"/>
      <c r="C40" s="50"/>
      <c r="D40" s="50"/>
      <c r="E40" s="50"/>
      <c r="F40" s="50"/>
      <c r="G40" s="60"/>
    </row>
    <row r="41" spans="1:12" x14ac:dyDescent="0.2">
      <c r="A41" s="50"/>
      <c r="B41" s="50"/>
      <c r="C41" s="50"/>
      <c r="D41" s="50"/>
      <c r="E41" s="50"/>
      <c r="F41" s="50"/>
      <c r="G41" s="60"/>
    </row>
    <row r="42" spans="1:12" x14ac:dyDescent="0.2">
      <c r="A42" s="50"/>
      <c r="B42" s="50"/>
      <c r="C42" s="50"/>
      <c r="D42" s="50"/>
      <c r="E42" s="50"/>
      <c r="F42" s="50"/>
      <c r="G42" s="60"/>
    </row>
  </sheetData>
  <sheetProtection selectLockedCells="1"/>
  <mergeCells count="1">
    <mergeCell ref="A1:L1"/>
  </mergeCells>
  <phoneticPr fontId="1" type="noConversion"/>
  <pageMargins left="0.59055118110236227" right="0.75" top="0.51181102362204722" bottom="0.39370078740157483" header="0" footer="0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kazalo</vt:lpstr>
      <vt:lpstr>podatki produkcije</vt:lpstr>
      <vt:lpstr>ateljeji in prod. prostori</vt:lpstr>
      <vt:lpstr>tehnično osebje</vt:lpstr>
      <vt:lpstr>snemalna tehnika</vt:lpstr>
      <vt:lpstr>svetlobna tehnika</vt:lpstr>
      <vt:lpstr>scenska tehnika</vt:lpstr>
      <vt:lpstr>tonska tehnika</vt:lpstr>
      <vt:lpstr>garderoba</vt:lpstr>
      <vt:lpstr>rekviziti</vt:lpstr>
      <vt:lpstr>video postprodukcija</vt:lpstr>
      <vt:lpstr>avdio postprodukcija</vt:lpstr>
      <vt:lpstr>projekcijska dvorana</vt:lpstr>
      <vt:lpstr>rekapitulacija vrednosti</vt:lpstr>
      <vt:lpstr>'ateljeji in prod. prostori'!Print_Area</vt:lpstr>
      <vt:lpstr>'avdio postprodukcija'!Print_Area</vt:lpstr>
      <vt:lpstr>garderoba!Print_Area</vt:lpstr>
      <vt:lpstr>kazalo!Print_Area</vt:lpstr>
      <vt:lpstr>'podatki produkcije'!Print_Area</vt:lpstr>
      <vt:lpstr>'projekcijska dvorana'!Print_Area</vt:lpstr>
      <vt:lpstr>'rekapitulacija vrednosti'!Print_Area</vt:lpstr>
      <vt:lpstr>rekviziti!Print_Area</vt:lpstr>
      <vt:lpstr>'scenska tehnika'!Print_Area</vt:lpstr>
      <vt:lpstr>'snemalna tehnika'!Print_Area</vt:lpstr>
      <vt:lpstr>'svetlobna tehnika'!Print_Area</vt:lpstr>
      <vt:lpstr>'tehnično osebje'!Print_Area</vt:lpstr>
      <vt:lpstr>'tonska tehnika'!Print_Area</vt:lpstr>
      <vt:lpstr>'video postprodukcija'!Print_Area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y</dc:creator>
  <cp:lastModifiedBy>Bostjan Kercmar</cp:lastModifiedBy>
  <cp:lastPrinted>2023-11-14T14:17:31Z</cp:lastPrinted>
  <dcterms:created xsi:type="dcterms:W3CDTF">2005-08-17T09:08:54Z</dcterms:created>
  <dcterms:modified xsi:type="dcterms:W3CDTF">2025-11-27T15:18:21Z</dcterms:modified>
</cp:coreProperties>
</file>